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Рабочий стол\месячные отчеты 2025\"/>
    </mc:Choice>
  </mc:AlternateContent>
  <xr:revisionPtr revIDLastSave="0" documentId="13_ncr:1_{ABFCE159-3E82-4108-A381-EA7D7D986EDF}" xr6:coauthVersionLast="36" xr6:coauthVersionMax="36" xr10:uidLastSave="{00000000-0000-0000-0000-000000000000}"/>
  <bookViews>
    <workbookView xWindow="0" yWindow="0" windowWidth="19200" windowHeight="10485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Источники!$F$36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Источники!$A$26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51" i="2" l="1"/>
  <c r="E63" i="2"/>
  <c r="D63" i="2"/>
  <c r="F134" i="2" l="1"/>
  <c r="F133" i="2" s="1"/>
  <c r="F132" i="2" s="1"/>
  <c r="F131" i="2" s="1"/>
  <c r="F130" i="2" s="1"/>
  <c r="F129" i="2" s="1"/>
  <c r="E133" i="2"/>
  <c r="E132" i="2" s="1"/>
  <c r="E131" i="2" s="1"/>
  <c r="E130" i="2" s="1"/>
  <c r="E129" i="2" s="1"/>
  <c r="D133" i="2"/>
  <c r="D132" i="2" s="1"/>
  <c r="D131" i="2" s="1"/>
  <c r="D130" i="2" s="1"/>
  <c r="D129" i="2" s="1"/>
  <c r="F149" i="2" l="1"/>
  <c r="F148" i="2" s="1"/>
  <c r="F147" i="2" s="1"/>
  <c r="F146" i="2" s="1"/>
  <c r="E148" i="2"/>
  <c r="E147" i="2" s="1"/>
  <c r="E146" i="2" s="1"/>
  <c r="D148" i="2"/>
  <c r="D147" i="2" s="1"/>
  <c r="D146" i="2" s="1"/>
  <c r="F153" i="2"/>
  <c r="F152" i="2" s="1"/>
  <c r="F151" i="2" s="1"/>
  <c r="F150" i="2" s="1"/>
  <c r="E151" i="2"/>
  <c r="E150" i="2" s="1"/>
  <c r="E152" i="2"/>
  <c r="D152" i="2"/>
  <c r="D151" i="2" s="1"/>
  <c r="D150" i="2" s="1"/>
  <c r="F188" i="2"/>
  <c r="F187" i="2" s="1"/>
  <c r="F186" i="2" s="1"/>
  <c r="F185" i="2" s="1"/>
  <c r="F184" i="2" s="1"/>
  <c r="F182" i="2" s="1"/>
  <c r="F181" i="2" s="1"/>
  <c r="F180" i="2" s="1"/>
  <c r="E187" i="2"/>
  <c r="E186" i="2" s="1"/>
  <c r="E185" i="2" s="1"/>
  <c r="E184" i="2" s="1"/>
  <c r="E182" i="2" s="1"/>
  <c r="E181" i="2" s="1"/>
  <c r="E180" i="2" s="1"/>
  <c r="D187" i="2"/>
  <c r="D186" i="2" s="1"/>
  <c r="D185" i="2" s="1"/>
  <c r="D184" i="2" s="1"/>
  <c r="D183" i="2" s="1"/>
  <c r="D182" i="2" s="1"/>
  <c r="D181" i="2" s="1"/>
  <c r="D180" i="2" s="1"/>
  <c r="E23" i="1" l="1"/>
  <c r="E22" i="1" l="1"/>
  <c r="E24" i="1" l="1"/>
  <c r="F18" i="3" l="1"/>
  <c r="F81" i="1" l="1"/>
  <c r="F80" i="1" s="1"/>
  <c r="F79" i="1" s="1"/>
  <c r="F78" i="1" s="1"/>
  <c r="E79" i="1"/>
  <c r="E78" i="1" s="1"/>
  <c r="E80" i="1"/>
  <c r="D80" i="1"/>
  <c r="D79" i="1" s="1"/>
  <c r="D78" i="1" s="1"/>
  <c r="E76" i="1"/>
  <c r="D76" i="1"/>
  <c r="F77" i="1"/>
  <c r="F28" i="1"/>
  <c r="E26" i="1"/>
  <c r="F70" i="1"/>
  <c r="F69" i="1" s="1"/>
  <c r="F12" i="3" l="1"/>
  <c r="D25" i="3" l="1"/>
  <c r="D24" i="3" s="1"/>
  <c r="D23" i="3" s="1"/>
  <c r="D21" i="3"/>
  <c r="D20" i="3"/>
  <c r="D19" i="3" s="1"/>
  <c r="E28" i="2" l="1"/>
  <c r="E69" i="1"/>
  <c r="E22" i="2" l="1"/>
  <c r="F74" i="2" l="1"/>
  <c r="F73" i="2" s="1"/>
  <c r="F72" i="2" s="1"/>
  <c r="F71" i="2" s="1"/>
  <c r="F70" i="2" s="1"/>
  <c r="F69" i="2" s="1"/>
  <c r="E72" i="2"/>
  <c r="E71" i="2" s="1"/>
  <c r="E70" i="2" s="1"/>
  <c r="E69" i="2" s="1"/>
  <c r="E73" i="2"/>
  <c r="D73" i="2"/>
  <c r="D72" i="2" s="1"/>
  <c r="D71" i="2" s="1"/>
  <c r="D70" i="2" s="1"/>
  <c r="D69" i="2" s="1"/>
  <c r="E21" i="3" l="1"/>
  <c r="E140" i="2" l="1"/>
  <c r="D140" i="2"/>
  <c r="F42" i="1"/>
  <c r="F41" i="1" s="1"/>
  <c r="F40" i="1" s="1"/>
  <c r="F39" i="1" s="1"/>
  <c r="E41" i="1"/>
  <c r="E40" i="1" s="1"/>
  <c r="E39" i="1" s="1"/>
  <c r="E56" i="1"/>
  <c r="E71" i="1"/>
  <c r="D41" i="1"/>
  <c r="D40" i="1" s="1"/>
  <c r="D39" i="1" s="1"/>
  <c r="E68" i="1" l="1"/>
  <c r="D52" i="1"/>
  <c r="D44" i="1" l="1"/>
  <c r="E45" i="1"/>
  <c r="F45" i="1" s="1"/>
  <c r="D47" i="1"/>
  <c r="F48" i="1"/>
  <c r="E53" i="1"/>
  <c r="E62" i="1"/>
  <c r="F42" i="2" l="1"/>
  <c r="F41" i="2" s="1"/>
  <c r="F40" i="2" s="1"/>
  <c r="F39" i="2" s="1"/>
  <c r="F38" i="2" s="1"/>
  <c r="F37" i="2" s="1"/>
  <c r="E41" i="2"/>
  <c r="E40" i="2" s="1"/>
  <c r="E39" i="2" s="1"/>
  <c r="E38" i="2" s="1"/>
  <c r="E37" i="2" s="1"/>
  <c r="D41" i="2"/>
  <c r="D40" i="2" s="1"/>
  <c r="D38" i="2" s="1"/>
  <c r="E85" i="2"/>
  <c r="D85" i="2"/>
  <c r="F94" i="2"/>
  <c r="F93" i="2" s="1"/>
  <c r="F92" i="2" s="1"/>
  <c r="F91" i="2" s="1"/>
  <c r="E93" i="2"/>
  <c r="E92" i="2" s="1"/>
  <c r="E91" i="2" s="1"/>
  <c r="D93" i="2"/>
  <c r="D92" i="2" s="1"/>
  <c r="D91" i="2" s="1"/>
  <c r="D37" i="2" l="1"/>
  <c r="D13" i="2"/>
  <c r="D39" i="2"/>
  <c r="D161" i="2"/>
  <c r="D71" i="1" l="1"/>
  <c r="E67" i="2" l="1"/>
  <c r="F72" i="1" l="1"/>
  <c r="F71" i="1" s="1"/>
  <c r="E31" i="1" l="1"/>
  <c r="D23" i="1" l="1"/>
  <c r="D22" i="1" s="1"/>
  <c r="D31" i="1" l="1"/>
  <c r="D33" i="1"/>
  <c r="D35" i="1"/>
  <c r="D37" i="1"/>
  <c r="D55" i="1"/>
  <c r="D51" i="1" s="1"/>
  <c r="D60" i="1"/>
  <c r="D59" i="1" s="1"/>
  <c r="D58" i="1" s="1"/>
  <c r="D64" i="1"/>
  <c r="D63" i="1" s="1"/>
  <c r="D62" i="1" s="1"/>
  <c r="E74" i="1"/>
  <c r="D69" i="1"/>
  <c r="D68" i="1" s="1"/>
  <c r="D30" i="1" l="1"/>
  <c r="D29" i="1" s="1"/>
  <c r="D43" i="1"/>
  <c r="D73" i="1"/>
  <c r="D67" i="1" s="1"/>
  <c r="D21" i="1" l="1"/>
  <c r="F23" i="2"/>
  <c r="F24" i="2"/>
  <c r="F25" i="2"/>
  <c r="F29" i="2"/>
  <c r="F30" i="2"/>
  <c r="F36" i="2"/>
  <c r="F48" i="2"/>
  <c r="F56" i="2"/>
  <c r="F60" i="2"/>
  <c r="F61" i="2"/>
  <c r="F62" i="2"/>
  <c r="F68" i="2"/>
  <c r="F82" i="2"/>
  <c r="F83" i="2"/>
  <c r="F86" i="2"/>
  <c r="F97" i="2"/>
  <c r="F102" i="2"/>
  <c r="F110" i="2"/>
  <c r="F114" i="2"/>
  <c r="F119" i="2"/>
  <c r="F128" i="2"/>
  <c r="F141" i="2"/>
  <c r="F145" i="2"/>
  <c r="F162" i="2"/>
  <c r="F170" i="2"/>
  <c r="F179" i="2"/>
  <c r="D22" i="2"/>
  <c r="D28" i="2"/>
  <c r="E35" i="2"/>
  <c r="E34" i="2" s="1"/>
  <c r="E33" i="2" s="1"/>
  <c r="E32" i="2" s="1"/>
  <c r="E31" i="2" s="1"/>
  <c r="D35" i="2"/>
  <c r="D34" i="2" s="1"/>
  <c r="D47" i="2"/>
  <c r="D46" i="2" s="1"/>
  <c r="E55" i="2"/>
  <c r="E54" i="2" s="1"/>
  <c r="E53" i="2" s="1"/>
  <c r="D55" i="2"/>
  <c r="D59" i="2"/>
  <c r="D67" i="2"/>
  <c r="D66" i="2" s="1"/>
  <c r="D65" i="2" s="1"/>
  <c r="D96" i="2"/>
  <c r="D95" i="2" s="1"/>
  <c r="D90" i="2" s="1"/>
  <c r="D101" i="2"/>
  <c r="D100" i="2" s="1"/>
  <c r="D99" i="2" s="1"/>
  <c r="D98" i="2" s="1"/>
  <c r="D113" i="2"/>
  <c r="F113" i="2" s="1"/>
  <c r="D118" i="2"/>
  <c r="D117" i="2" s="1"/>
  <c r="D116" i="2" s="1"/>
  <c r="D115" i="2" s="1"/>
  <c r="E127" i="2"/>
  <c r="E126" i="2" s="1"/>
  <c r="E125" i="2" s="1"/>
  <c r="D127" i="2"/>
  <c r="D160" i="2"/>
  <c r="D159" i="2" s="1"/>
  <c r="D178" i="2"/>
  <c r="E81" i="2"/>
  <c r="E80" i="2" s="1"/>
  <c r="D81" i="2"/>
  <c r="E84" i="2"/>
  <c r="F27" i="1"/>
  <c r="F32" i="1"/>
  <c r="F34" i="1"/>
  <c r="F36" i="1"/>
  <c r="F38" i="1"/>
  <c r="F46" i="1"/>
  <c r="F50" i="1"/>
  <c r="F54" i="1"/>
  <c r="F57" i="1"/>
  <c r="F61" i="1"/>
  <c r="F63" i="1"/>
  <c r="F64" i="1"/>
  <c r="F65" i="1"/>
  <c r="F74" i="1"/>
  <c r="F75" i="1"/>
  <c r="F25" i="1"/>
  <c r="F53" i="1"/>
  <c r="F62" i="1"/>
  <c r="D169" i="2"/>
  <c r="D157" i="2" l="1"/>
  <c r="D156" i="2" s="1"/>
  <c r="D155" i="2" s="1"/>
  <c r="D154" i="2" s="1"/>
  <c r="D158" i="2"/>
  <c r="E124" i="2"/>
  <c r="E123" i="2" s="1"/>
  <c r="E122" i="2" s="1"/>
  <c r="E121" i="2" s="1"/>
  <c r="D89" i="2"/>
  <c r="F76" i="1"/>
  <c r="E73" i="1"/>
  <c r="F127" i="2"/>
  <c r="D66" i="1"/>
  <c r="D19" i="1" s="1"/>
  <c r="F55" i="2"/>
  <c r="D112" i="2"/>
  <c r="D111" i="2" s="1"/>
  <c r="F111" i="2" s="1"/>
  <c r="D54" i="2"/>
  <c r="D53" i="2" s="1"/>
  <c r="F53" i="2" s="1"/>
  <c r="F46" i="2"/>
  <c r="D45" i="2"/>
  <c r="D64" i="2"/>
  <c r="F34" i="2"/>
  <c r="D33" i="2"/>
  <c r="F47" i="2"/>
  <c r="F35" i="2"/>
  <c r="D58" i="2"/>
  <c r="D27" i="2"/>
  <c r="D26" i="2" s="1"/>
  <c r="D21" i="2"/>
  <c r="E79" i="2"/>
  <c r="F81" i="2"/>
  <c r="D80" i="2"/>
  <c r="F80" i="2" s="1"/>
  <c r="F85" i="2"/>
  <c r="D84" i="2"/>
  <c r="D126" i="2"/>
  <c r="D168" i="2"/>
  <c r="D177" i="2"/>
  <c r="F56" i="1"/>
  <c r="D144" i="2"/>
  <c r="F59" i="2"/>
  <c r="E118" i="2"/>
  <c r="F118" i="2" s="1"/>
  <c r="E161" i="2"/>
  <c r="F161" i="2" s="1"/>
  <c r="E67" i="1" l="1"/>
  <c r="E66" i="1" s="1"/>
  <c r="F26" i="1"/>
  <c r="F54" i="2"/>
  <c r="F112" i="2"/>
  <c r="D20" i="2"/>
  <c r="D32" i="2"/>
  <c r="F33" i="2"/>
  <c r="D44" i="2"/>
  <c r="F45" i="2"/>
  <c r="D57" i="2"/>
  <c r="F84" i="2"/>
  <c r="D79" i="2"/>
  <c r="E117" i="2"/>
  <c r="F126" i="2"/>
  <c r="D125" i="2"/>
  <c r="D124" i="2" s="1"/>
  <c r="D123" i="2" s="1"/>
  <c r="D139" i="2"/>
  <c r="D143" i="2"/>
  <c r="E160" i="2"/>
  <c r="D167" i="2"/>
  <c r="D176" i="2"/>
  <c r="D175" i="2" s="1"/>
  <c r="F22" i="2"/>
  <c r="F44" i="2" l="1"/>
  <c r="D43" i="2"/>
  <c r="F43" i="2" s="1"/>
  <c r="F32" i="2"/>
  <c r="D31" i="2"/>
  <c r="F31" i="2" s="1"/>
  <c r="D52" i="2"/>
  <c r="D19" i="2"/>
  <c r="F79" i="2"/>
  <c r="D78" i="2"/>
  <c r="F117" i="2"/>
  <c r="E116" i="2"/>
  <c r="E115" i="2" s="1"/>
  <c r="F125" i="2"/>
  <c r="D138" i="2"/>
  <c r="D142" i="2"/>
  <c r="E159" i="2"/>
  <c r="F160" i="2"/>
  <c r="D166" i="2"/>
  <c r="D174" i="2"/>
  <c r="E60" i="1"/>
  <c r="F60" i="1" s="1"/>
  <c r="E109" i="2"/>
  <c r="E108" i="2" s="1"/>
  <c r="E107" i="2" s="1"/>
  <c r="E106" i="2" s="1"/>
  <c r="D137" i="2" l="1"/>
  <c r="D136" i="2"/>
  <c r="D18" i="2"/>
  <c r="D50" i="2"/>
  <c r="D49" i="2" s="1"/>
  <c r="D77" i="2"/>
  <c r="F116" i="2"/>
  <c r="F123" i="2"/>
  <c r="D122" i="2"/>
  <c r="E157" i="2"/>
  <c r="F159" i="2"/>
  <c r="F158" i="2" s="1"/>
  <c r="D165" i="2"/>
  <c r="D173" i="2"/>
  <c r="E169" i="2"/>
  <c r="E178" i="2"/>
  <c r="E144" i="2"/>
  <c r="D109" i="2"/>
  <c r="F109" i="2" s="1"/>
  <c r="E101" i="2"/>
  <c r="E96" i="2"/>
  <c r="F58" i="2"/>
  <c r="F31" i="1"/>
  <c r="E33" i="1"/>
  <c r="E35" i="1"/>
  <c r="F35" i="1" s="1"/>
  <c r="E37" i="1"/>
  <c r="E44" i="1"/>
  <c r="F44" i="1" s="1"/>
  <c r="E52" i="1"/>
  <c r="F52" i="1" s="1"/>
  <c r="E55" i="1"/>
  <c r="F55" i="1" s="1"/>
  <c r="E59" i="1"/>
  <c r="F68" i="1"/>
  <c r="E20" i="3"/>
  <c r="E19" i="3" s="1"/>
  <c r="E25" i="3"/>
  <c r="E24" i="3" s="1"/>
  <c r="E23" i="3" s="1"/>
  <c r="F33" i="1" l="1"/>
  <c r="E30" i="1"/>
  <c r="D12" i="3"/>
  <c r="F37" i="1"/>
  <c r="F67" i="1"/>
  <c r="F49" i="1"/>
  <c r="E47" i="1"/>
  <c r="F47" i="1" s="1"/>
  <c r="E66" i="2"/>
  <c r="F66" i="2" s="1"/>
  <c r="F67" i="2"/>
  <c r="D135" i="2"/>
  <c r="E27" i="2"/>
  <c r="F27" i="2" s="1"/>
  <c r="F28" i="2"/>
  <c r="D17" i="2"/>
  <c r="D16" i="2" s="1"/>
  <c r="D76" i="2"/>
  <c r="E95" i="2"/>
  <c r="E90" i="2" s="1"/>
  <c r="F96" i="2"/>
  <c r="D88" i="2"/>
  <c r="D87" i="2" s="1"/>
  <c r="E100" i="2"/>
  <c r="F100" i="2" s="1"/>
  <c r="F101" i="2"/>
  <c r="D108" i="2"/>
  <c r="F115" i="2"/>
  <c r="E105" i="2"/>
  <c r="F122" i="2"/>
  <c r="D121" i="2"/>
  <c r="E139" i="2"/>
  <c r="F139" i="2" s="1"/>
  <c r="F140" i="2"/>
  <c r="E143" i="2"/>
  <c r="F143" i="2" s="1"/>
  <c r="F144" i="2"/>
  <c r="E156" i="2"/>
  <c r="F157" i="2"/>
  <c r="E168" i="2"/>
  <c r="F168" i="2" s="1"/>
  <c r="F169" i="2"/>
  <c r="D164" i="2"/>
  <c r="E177" i="2"/>
  <c r="F177" i="2" s="1"/>
  <c r="F178" i="2"/>
  <c r="D172" i="2"/>
  <c r="F24" i="1"/>
  <c r="F23" i="1"/>
  <c r="E58" i="1"/>
  <c r="F59" i="1"/>
  <c r="F73" i="1"/>
  <c r="E18" i="3"/>
  <c r="E12" i="3" s="1"/>
  <c r="E190" i="2" s="1"/>
  <c r="F57" i="2"/>
  <c r="E51" i="1"/>
  <c r="F51" i="1" s="1"/>
  <c r="E21" i="2"/>
  <c r="F21" i="2" s="1"/>
  <c r="F121" i="2" l="1"/>
  <c r="D120" i="2"/>
  <c r="E167" i="2"/>
  <c r="F167" i="2" s="1"/>
  <c r="F95" i="2"/>
  <c r="F90" i="2"/>
  <c r="F66" i="1"/>
  <c r="E176" i="2"/>
  <c r="E65" i="2"/>
  <c r="F65" i="2" s="1"/>
  <c r="E26" i="2"/>
  <c r="F26" i="2" s="1"/>
  <c r="E138" i="2"/>
  <c r="E142" i="2"/>
  <c r="E99" i="2"/>
  <c r="F99" i="2" s="1"/>
  <c r="F58" i="1"/>
  <c r="E52" i="2"/>
  <c r="E51" i="2" s="1"/>
  <c r="F51" i="2" s="1"/>
  <c r="D75" i="2"/>
  <c r="F108" i="2"/>
  <c r="D107" i="2"/>
  <c r="E104" i="2"/>
  <c r="E155" i="2"/>
  <c r="F156" i="2"/>
  <c r="D163" i="2"/>
  <c r="D171" i="2"/>
  <c r="E29" i="1"/>
  <c r="F30" i="1"/>
  <c r="E43" i="1"/>
  <c r="F43" i="1" s="1"/>
  <c r="E20" i="2"/>
  <c r="F20" i="2" s="1"/>
  <c r="E78" i="2"/>
  <c r="F78" i="2" s="1"/>
  <c r="F176" i="2" l="1"/>
  <c r="E175" i="2"/>
  <c r="F29" i="1"/>
  <c r="E21" i="1"/>
  <c r="F20" i="1" s="1"/>
  <c r="F142" i="2"/>
  <c r="E137" i="2"/>
  <c r="E136" i="2" s="1"/>
  <c r="E135" i="2" s="1"/>
  <c r="E120" i="2" s="1"/>
  <c r="E166" i="2"/>
  <c r="F166" i="2" s="1"/>
  <c r="F138" i="2"/>
  <c r="E98" i="2"/>
  <c r="F98" i="2" s="1"/>
  <c r="E64" i="2"/>
  <c r="E174" i="2"/>
  <c r="F174" i="2" s="1"/>
  <c r="F52" i="2"/>
  <c r="E50" i="2"/>
  <c r="F107" i="2"/>
  <c r="D106" i="2"/>
  <c r="E103" i="2"/>
  <c r="E154" i="2"/>
  <c r="F154" i="2" s="1"/>
  <c r="F155" i="2"/>
  <c r="F22" i="1"/>
  <c r="E19" i="2"/>
  <c r="F19" i="2" s="1"/>
  <c r="E77" i="2"/>
  <c r="F77" i="2" s="1"/>
  <c r="E165" i="2"/>
  <c r="F165" i="2" s="1"/>
  <c r="F64" i="2" l="1"/>
  <c r="E49" i="2"/>
  <c r="E89" i="2"/>
  <c r="E88" i="2" s="1"/>
  <c r="F88" i="2" s="1"/>
  <c r="F136" i="2"/>
  <c r="F137" i="2"/>
  <c r="E173" i="2"/>
  <c r="F173" i="2" s="1"/>
  <c r="F50" i="2"/>
  <c r="D105" i="2"/>
  <c r="F106" i="2"/>
  <c r="E18" i="2"/>
  <c r="F18" i="2" s="1"/>
  <c r="E19" i="1"/>
  <c r="E76" i="2"/>
  <c r="F76" i="2" s="1"/>
  <c r="F135" i="2"/>
  <c r="E164" i="2"/>
  <c r="F164" i="2" s="1"/>
  <c r="F89" i="2" l="1"/>
  <c r="F63" i="2"/>
  <c r="E172" i="2"/>
  <c r="F172" i="2" s="1"/>
  <c r="F49" i="2"/>
  <c r="E87" i="2"/>
  <c r="F87" i="2" s="1"/>
  <c r="D104" i="2"/>
  <c r="F105" i="2"/>
  <c r="F19" i="1"/>
  <c r="E17" i="2"/>
  <c r="E75" i="2"/>
  <c r="F75" i="2" s="1"/>
  <c r="F120" i="2"/>
  <c r="E163" i="2"/>
  <c r="F163" i="2" s="1"/>
  <c r="E16" i="2" l="1"/>
  <c r="F16" i="2" s="1"/>
  <c r="E171" i="2"/>
  <c r="F171" i="2" s="1"/>
  <c r="F17" i="2"/>
  <c r="D103" i="2"/>
  <c r="F104" i="2"/>
  <c r="E13" i="2" l="1"/>
  <c r="E15" i="2"/>
  <c r="D190" i="2"/>
  <c r="F103" i="2"/>
  <c r="F15" i="2" l="1"/>
  <c r="F13" i="2"/>
</calcChain>
</file>

<file path=xl/sharedStrings.xml><?xml version="1.0" encoding="utf-8"?>
<sst xmlns="http://schemas.openxmlformats.org/spreadsheetml/2006/main" count="846" uniqueCount="480">
  <si>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</si>
  <si>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</si>
  <si>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</si>
  <si>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</si>
  <si>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</si>
  <si>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</si>
  <si>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</si>
  <si>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</si>
  <si>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</si>
  <si>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</si>
  <si>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 xml:space="preserve">             по ОКЕИ</t>
  </si>
  <si>
    <t>383</t>
  </si>
  <si>
    <t>Администрация Горненского городского поселения</t>
  </si>
  <si>
    <t>Единица измерения: руб.</t>
  </si>
  <si>
    <t>04226066</t>
  </si>
  <si>
    <t>951</t>
  </si>
  <si>
    <t>60626102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</si>
  <si>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</si>
  <si>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</si>
  <si>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</si>
  <si>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</si>
  <si>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</si>
  <si>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</si>
  <si>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</si>
  <si>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</si>
  <si>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</si>
  <si>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</si>
  <si>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</si>
  <si>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</si>
  <si>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</si>
  <si>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</si>
  <si>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</si>
  <si>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</si>
  <si>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</si>
  <si>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</si>
  <si>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</si>
  <si>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</si>
  <si>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</si>
  <si>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</si>
  <si>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</si>
  <si>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</si>
  <si>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</si>
  <si>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</si>
  <si>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</si>
  <si>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</si>
  <si>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</si>
  <si>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</si>
  <si>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</si>
  <si>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</si>
  <si>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</si>
  <si>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</si>
  <si>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</si>
  <si>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</si>
  <si>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</si>
  <si>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</si>
  <si>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</si>
  <si>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</si>
  <si>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</si>
  <si>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</si>
  <si>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</si>
  <si>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</si>
  <si>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</si>
  <si>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</si>
  <si>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</si>
  <si>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</si>
  <si>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ШТРАФЫ, САНКЦИИ, ВОЗМЕЩЕНИЕ УЩЕРБА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</si>
  <si>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</si>
  <si>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</si>
  <si>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</si>
  <si>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</si>
  <si>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</si>
  <si>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</si>
  <si>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</si>
  <si>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</si>
  <si>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</si>
  <si>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</si>
  <si>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</si>
  <si>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</si>
  <si>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</si>
  <si>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</si>
  <si>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</si>
  <si>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</si>
  <si>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</si>
  <si>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</si>
  <si>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Горненского городского поселения «Управление муниципальными финансами»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</si>
  <si>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</si>
  <si>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</si>
  <si>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</si>
  <si>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</si>
  <si>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951 0104 9900000000 000 </t>
  </si>
  <si>
    <t>Иные непрограммные расходы</t>
  </si>
  <si>
    <t xml:space="preserve">951 0104 9990000000 000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</si>
  <si>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</si>
  <si>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</si>
  <si>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</si>
  <si>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</si>
  <si>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бюджетные ассигнования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</si>
  <si>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</si>
  <si>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</si>
  <si>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</si>
  <si>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</si>
  <si>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</si>
  <si>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Резервные средства</t>
  </si>
  <si>
    <t>Другие общегосударственные вопросы</t>
  </si>
  <si>
    <t xml:space="preserve">951 0113 0000000000 000 </t>
  </si>
  <si>
    <t xml:space="preserve">951 0113 0100000000 000 </t>
  </si>
  <si>
    <t>Уплата налогов, сборов и иных платежей</t>
  </si>
  <si>
    <t>Муниципальная программа Горненского городского поселения «Муниципальное управление и муниципальная служба»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</si>
  <si>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</si>
  <si>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</si>
  <si>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</si>
  <si>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</si>
  <si>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</si>
  <si>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</si>
  <si>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</si>
  <si>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</si>
  <si>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</si>
  <si>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</si>
  <si>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</si>
  <si>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</si>
  <si>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</si>
  <si>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</si>
  <si>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</si>
  <si>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</si>
  <si>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</si>
  <si>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</si>
  <si>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Горненского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</si>
  <si>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</si>
  <si>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Межбюджетные трансферты</t>
  </si>
  <si>
    <t>Иные межбюджетные трансферты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</si>
  <si>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</si>
  <si>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</si>
  <si>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</si>
  <si>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</si>
  <si>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</si>
  <si>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</si>
  <si>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</si>
  <si>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</si>
  <si>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Горненского городского поселения «Благоустройство территории и жилищно-коммунальное хозяйство»</t>
  </si>
  <si>
    <t xml:space="preserve">951 0501 0500000000 000 </t>
  </si>
  <si>
    <t>Благоустройство</t>
  </si>
  <si>
    <t xml:space="preserve">951 0503 0000000000 000 </t>
  </si>
  <si>
    <t xml:space="preserve">951 0503 0500000000 000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</si>
  <si>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</si>
  <si>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</si>
  <si>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</si>
  <si>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</si>
  <si>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</si>
  <si>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</si>
  <si>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</si>
  <si>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</si>
  <si>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</si>
  <si>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Горненского городского поселения «Развитие культуры, физической культуры и спорта»</t>
  </si>
  <si>
    <t xml:space="preserve">951 0801 0600000000 000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</si>
  <si>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</si>
  <si>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</si>
  <si>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</si>
  <si>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</si>
  <si>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</si>
  <si>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</si>
  <si>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</si>
  <si>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Социальное обеспечение и иные выплаты населению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</si>
  <si>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</si>
  <si>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</si>
  <si>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</si>
  <si>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</si>
  <si>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</si>
  <si>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</si>
  <si>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</si>
  <si>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</si>
  <si>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</si>
  <si>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</si>
  <si>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</si>
  <si>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</si>
  <si>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</si>
  <si>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</si>
  <si>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</si>
  <si>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</si>
  <si>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</si>
  <si>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</si>
  <si>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</si>
  <si>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</si>
  <si>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</si>
  <si>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</si>
  <si>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</si>
  <si>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</si>
  <si>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</si>
  <si>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</si>
  <si>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</si>
  <si>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</si>
  <si>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</si>
  <si>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</si>
  <si>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</si>
  <si>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</si>
  <si>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</si>
  <si>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</si>
  <si>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</si>
  <si>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c:\In\117M01.txt</t>
  </si>
  <si>
    <t>Доходы/EXPORT_SRC_CODE</t>
  </si>
  <si>
    <t>058018-03</t>
  </si>
  <si>
    <t>Доходы/PERIOD</t>
  </si>
  <si>
    <t>951 01050201130000610</t>
  </si>
  <si>
    <t>951 01050201000000610</t>
  </si>
  <si>
    <t>951 01050200000000600</t>
  </si>
  <si>
    <t>951 01050000000000600</t>
  </si>
  <si>
    <t>951 01050201130000510</t>
  </si>
  <si>
    <t>951 01050201000000510</t>
  </si>
  <si>
    <t>951 01050200000000500</t>
  </si>
  <si>
    <t>951 01050000000000500</t>
  </si>
  <si>
    <t>951 01000000000000000</t>
  </si>
  <si>
    <t>Забильская С.А.</t>
  </si>
  <si>
    <t>000 10100000000000000</t>
  </si>
  <si>
    <t>000 10102000010000110</t>
  </si>
  <si>
    <t>000 10102010010000110</t>
  </si>
  <si>
    <t>000 10102010011000110</t>
  </si>
  <si>
    <t>000 10102030010000110</t>
  </si>
  <si>
    <t>000 10102030011000110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</si>
  <si>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</si>
  <si>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</si>
  <si>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</si>
  <si>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</si>
  <si>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</si>
  <si>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</si>
  <si>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</si>
  <si>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</si>
  <si>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</si>
  <si>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</si>
  <si>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</si>
  <si>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</si>
  <si>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000 10601030130000110</t>
  </si>
  <si>
    <t>000 10601030131000110</t>
  </si>
  <si>
    <t>000 10604000020000110</t>
  </si>
  <si>
    <t>000 10604011020000110</t>
  </si>
  <si>
    <t>000 10604012020000110</t>
  </si>
  <si>
    <t>000 10604012021000110</t>
  </si>
  <si>
    <t>000 10606000000000110</t>
  </si>
  <si>
    <t>000 10606030000000110</t>
  </si>
  <si>
    <t>000 10606033130000110</t>
  </si>
  <si>
    <t>00010606040000000110</t>
  </si>
  <si>
    <t>000 10606043130000110</t>
  </si>
  <si>
    <t>000 11100000000000000</t>
  </si>
  <si>
    <t>000 11105000000000120</t>
  </si>
  <si>
    <t>000 11105010000000120</t>
  </si>
  <si>
    <t>000 11105013130000120</t>
  </si>
  <si>
    <t>000 11600000000000000</t>
  </si>
  <si>
    <t>000 11610000000000140</t>
  </si>
  <si>
    <t>000 11610120000000140</t>
  </si>
  <si>
    <t>000 11610123010000140</t>
  </si>
  <si>
    <t>000 20000000000000000</t>
  </si>
  <si>
    <t>000 20200000000000000</t>
  </si>
  <si>
    <t>000 20210000000000150</t>
  </si>
  <si>
    <t>000 20230000000000150</t>
  </si>
  <si>
    <t>000 20230024000000150</t>
  </si>
  <si>
    <t>000 20230024130000150</t>
  </si>
  <si>
    <t>000 20235118000000150</t>
  </si>
  <si>
    <t>000 20235118130000150</t>
  </si>
  <si>
    <t>Бюджет Горненского городского поселения Красносулинского района</t>
  </si>
  <si>
    <t>Прочая закупка товаров, работ и услуг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</si>
  <si>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</si>
  <si>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Закупка энергетических ресурсов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</si>
  <si>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</si>
  <si>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</si>
  <si>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налога на имущество организаций и земельного налога</t>
  </si>
  <si>
    <t xml:space="preserve">Уплата прочих налогов, сборов </t>
  </si>
  <si>
    <t>Уплата иных платежей</t>
  </si>
  <si>
    <t>Иные выплаты персоналу государственных (муниципальных) органов, за исключением фонда оплаты труда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</si>
  <si>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</si>
  <si>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</si>
  <si>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</si>
  <si>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Иные пенсии,социальные доплаты к пенсиям</t>
  </si>
  <si>
    <t>Публичные нормативные социальные выплаты гражданам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</si>
  <si>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</si>
  <si>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в 2019 году</t>
  </si>
  <si>
    <t>увеличение остатков средств бюджетов, всего</t>
  </si>
  <si>
    <t>Уменьшение остатков средств бюджетов, всего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</si>
  <si>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</si>
  <si>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</si>
  <si>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городских поселений на выравнивание бюджетной обеспеченности из бюджета субъекта Российской Федерации</t>
  </si>
  <si>
    <t xml:space="preserve">Дотации на выравнивание бюджетной обеспеченности </t>
  </si>
  <si>
    <t>000 20215002130000150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</si>
  <si>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</si>
  <si>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</si>
  <si>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</si>
  <si>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r>
      <t>Периодичность: месячная,квартальная,</t>
    </r>
    <r>
      <rPr>
        <u/>
        <sz val="8"/>
        <rFont val="Arial Cyr"/>
        <charset val="204"/>
      </rPr>
      <t xml:space="preserve"> годовая</t>
    </r>
  </si>
  <si>
    <t xml:space="preserve">951 0106 9990085010 540 </t>
  </si>
  <si>
    <t xml:space="preserve">951 0106 9990085010 500 </t>
  </si>
  <si>
    <t xml:space="preserve">951 0106 9990085010 000 </t>
  </si>
  <si>
    <t xml:space="preserve">951 0106 9990000000 000 </t>
  </si>
  <si>
    <t xml:space="preserve">951 0106 9900000000 000 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</si>
  <si>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</si>
  <si>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</si>
  <si>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</si>
  <si>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0001 0503010011000110</t>
  </si>
  <si>
    <t>000 1050300000000000</t>
  </si>
  <si>
    <t>000 1050000000000000</t>
  </si>
  <si>
    <t>000 1050301001000110</t>
  </si>
  <si>
    <t>Обеспечение деятельности финансовых,налоговыхи таможенных органов и органов финансового(финансово-бюджетного) надзора</t>
  </si>
  <si>
    <t xml:space="preserve">951 0106 00000000000 000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</si>
  <si>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физическим лицом-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</si>
  <si>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организации,полученных физическим лицом- налоговым резидентом Российской Федерации в виде дивидендов)</t>
  </si>
  <si>
    <t>951 0113 9990000000 000</t>
  </si>
  <si>
    <t>951 0113 9900000000 000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</si>
  <si>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</si>
  <si>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000 20216001130000150</t>
  </si>
  <si>
    <t>000 20216001000000150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</si>
  <si>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</si>
  <si>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 после 1 января 2025 года)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</si>
  <si>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</si>
  <si>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</si>
  <si>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</si>
  <si>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</si>
  <si>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000 2186001013 0000 150</t>
  </si>
  <si>
    <t xml:space="preserve"> 000 2180000013 0000 150</t>
  </si>
  <si>
    <t xml:space="preserve"> 000 2180000000 0000 150</t>
  </si>
  <si>
    <t xml:space="preserve"> 000 2180000000 0000 000</t>
  </si>
  <si>
    <t>на 01  февраля  2025 г.</t>
  </si>
  <si>
    <t xml:space="preserve">                  " 11 "   февраля  2025  г.</t>
  </si>
  <si>
    <t>ФИЗИЧЕСКАЯ КУЛЬТУРА И СПОРТ</t>
  </si>
  <si>
    <t>Массовый спорт</t>
  </si>
  <si>
    <t>951 1102 0640220170 244</t>
  </si>
  <si>
    <t>951 1102 0640220170 240</t>
  </si>
  <si>
    <t>951 1102 0640220170 200</t>
  </si>
  <si>
    <t>951 1102 0640220170 000</t>
  </si>
  <si>
    <t>951 1102 0640000000 0000</t>
  </si>
  <si>
    <t>951 1102 0600000000 000</t>
  </si>
  <si>
    <t xml:space="preserve">951 1102 0000000000 000 </t>
  </si>
  <si>
    <t xml:space="preserve">951 1100 0000000000 000 </t>
  </si>
  <si>
    <t>951 1001 02400211020 312</t>
  </si>
  <si>
    <t xml:space="preserve">951 1001 02400211020 310 </t>
  </si>
  <si>
    <t xml:space="preserve">951 1001 02400211020 300 </t>
  </si>
  <si>
    <t xml:space="preserve">951 1001  0240021102 000 </t>
  </si>
  <si>
    <t xml:space="preserve">951 1001 0240000000 000 </t>
  </si>
  <si>
    <t xml:space="preserve">951 0705 0240120420 244 </t>
  </si>
  <si>
    <t xml:space="preserve">951 0705 0240120420 240 </t>
  </si>
  <si>
    <t xml:space="preserve">951 0705 0240120420 200 </t>
  </si>
  <si>
    <t xml:space="preserve">951 0705 0240120420 000 </t>
  </si>
  <si>
    <t xml:space="preserve">951 0503 0540020160 244 </t>
  </si>
  <si>
    <t xml:space="preserve">951 0503 0540220310 244 </t>
  </si>
  <si>
    <t>951 0503 0540220310 240</t>
  </si>
  <si>
    <t>951 0503 0540220310 200</t>
  </si>
  <si>
    <t>951 0503 0540220310 000</t>
  </si>
  <si>
    <t xml:space="preserve">951 0503 0540220300 244 </t>
  </si>
  <si>
    <t xml:space="preserve">951 0503 0540220300 240 </t>
  </si>
  <si>
    <t>951 0503 0540220300 200</t>
  </si>
  <si>
    <t>951 0503 0540220300 000</t>
  </si>
  <si>
    <t xml:space="preserve">951 0503 0540220160 240 </t>
  </si>
  <si>
    <t xml:space="preserve">951 0503 0540220160 200 </t>
  </si>
  <si>
    <t xml:space="preserve">951 0503 0540220160 000 </t>
  </si>
  <si>
    <t xml:space="preserve">951 0503 0540220130 247 </t>
  </si>
  <si>
    <t xml:space="preserve">951 0503 0540220130 240 </t>
  </si>
  <si>
    <t xml:space="preserve">951 0503 0540220130 200 </t>
  </si>
  <si>
    <t xml:space="preserve">951 0503 0540220130 000 </t>
  </si>
  <si>
    <t>Мероприятия по развитию физической культуры и спорта.</t>
  </si>
  <si>
    <t xml:space="preserve">Выплата государственной пенсии за выслугу лет </t>
  </si>
  <si>
    <t>951 1102 0640200000 0000</t>
  </si>
  <si>
    <t>Комплекс процессных мероприятий  «Развитие культуры, физической культуры и спорта»</t>
  </si>
  <si>
    <t xml:space="preserve">Комплекс процессных мероприятий  </t>
  </si>
  <si>
    <t xml:space="preserve">951 1001 0240200000 000 </t>
  </si>
  <si>
    <t>Комплекс процессных мероприятий «Социальная поддержка лиц из числа муниципальных служащих Горненского городского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</si>
  <si>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951 0801 0640100590 611 </t>
  </si>
  <si>
    <t xml:space="preserve">951 0801 0640100590 610 </t>
  </si>
  <si>
    <t xml:space="preserve">951 0801 0640100590 600 </t>
  </si>
  <si>
    <t xml:space="preserve">951 0801 0640000590 000 </t>
  </si>
  <si>
    <t xml:space="preserve">Расходы на обеспечение деятельности (оказание услуг) муниципальных учреждений культуры </t>
  </si>
  <si>
    <t xml:space="preserve">951 0801 0640000000 000 </t>
  </si>
  <si>
    <t xml:space="preserve">Обеспечение дополнительного профессионального образования лиц, замещающих выборные муниципальные должности, муниципальных служащих </t>
  </si>
  <si>
    <t xml:space="preserve">951 0705 0240000000 000 </t>
  </si>
  <si>
    <t xml:space="preserve">951 0705 0240100000 000 </t>
  </si>
  <si>
    <t>Комплекс процессных мероприятий  "Развитие муниципального управления и муниципальной службы в Горненскомгородском поселении"</t>
  </si>
  <si>
    <t xml:space="preserve">Мероприятия по обрезке аварийно-опасных деревьев </t>
  </si>
  <si>
    <t xml:space="preserve">Мероприятия по уборке мусора и несанкционированных свалок </t>
  </si>
  <si>
    <t>Мероприятия по содержанию и ремонту объектов благоустройства и мест общего пользования, кадастровые работы</t>
  </si>
  <si>
    <t xml:space="preserve">Мероприятия по организации уличного освещения, содержанию и ремонту объектов уличного освещения </t>
  </si>
  <si>
    <t xml:space="preserve">951 0503 0540200000 000 </t>
  </si>
  <si>
    <t>Комплекс процессных мероприятий   «Благоустройство территории Горненского городского поселения»</t>
  </si>
  <si>
    <t xml:space="preserve">951 0502 0540120260 244 </t>
  </si>
  <si>
    <t>951 0501 0540100000 000</t>
  </si>
  <si>
    <t xml:space="preserve">Комплекс процессных мероприятий "Развитие жилищно-коммунального хозяйства Горненского городского поселения </t>
  </si>
  <si>
    <t>Иные мероприятия в области коммунального хозяйства</t>
  </si>
  <si>
    <t>951 0502 0540120260 240</t>
  </si>
  <si>
    <t>951 0502 0540120260 200</t>
  </si>
  <si>
    <t>951 0502 0540120260 000</t>
  </si>
  <si>
    <t>951 0502 0540100000 000</t>
  </si>
  <si>
    <t>951 0502 0540000000 000</t>
  </si>
  <si>
    <t>Комплекс процессных мероприятий</t>
  </si>
  <si>
    <t xml:space="preserve">951 0502 0540120210 244  </t>
  </si>
  <si>
    <t xml:space="preserve">951 0501 0540120210 240 </t>
  </si>
  <si>
    <t xml:space="preserve">951 0501 0540120210 200 </t>
  </si>
  <si>
    <t xml:space="preserve">Иные мероприятия в области жилищного хозяйства </t>
  </si>
  <si>
    <t xml:space="preserve">951 0501 0540120210 000 </t>
  </si>
  <si>
    <t xml:space="preserve">951 0501 054000000 000 </t>
  </si>
  <si>
    <t>Мероприятия по организации дорожного движения</t>
  </si>
  <si>
    <t xml:space="preserve">951 0409 0440220090 244 </t>
  </si>
  <si>
    <t xml:space="preserve">951 0409 0440220090 240 </t>
  </si>
  <si>
    <t xml:space="preserve">951 0409 0440220090 200 </t>
  </si>
  <si>
    <t xml:space="preserve">951 0409 0440220090 000 </t>
  </si>
  <si>
    <t xml:space="preserve">951 0409 0440200000 000 </t>
  </si>
  <si>
    <t>Комплекс процессных мероприятий «Повышение безопасности дорожного движения на территории Горненского городского поселения»</t>
  </si>
  <si>
    <t xml:space="preserve">951 0409 0440120250 244 </t>
  </si>
  <si>
    <t xml:space="preserve">951 0409 0440120250 240 </t>
  </si>
  <si>
    <t xml:space="preserve">951 0409 0440120250 200 </t>
  </si>
  <si>
    <t xml:space="preserve">951 0409 0440120250 000 </t>
  </si>
  <si>
    <t xml:space="preserve">Оценка муниципального имущества, признание прав и регулирование отношений по муниципальной собственности Горненского городского поселения </t>
  </si>
  <si>
    <t xml:space="preserve">951 0409 0440120060 244 </t>
  </si>
  <si>
    <t xml:space="preserve">951 0409 0440120060 240 </t>
  </si>
  <si>
    <t xml:space="preserve">951 0409 0440120060 200 </t>
  </si>
  <si>
    <t xml:space="preserve">951 0409 0440120060 000 </t>
  </si>
  <si>
    <t xml:space="preserve">Мероприятия по содержанию автомобильных дорог общего пользования местного значения и искусственных сооружений на них </t>
  </si>
  <si>
    <t xml:space="preserve">951 0409 0440100000 000 </t>
  </si>
  <si>
    <t>Комплекс процессных мероприятий  «Развитие транспортной инфраструктуры Горненского городского поселения»</t>
  </si>
  <si>
    <t xml:space="preserve">951 0409 04400000000 000 </t>
  </si>
  <si>
    <t xml:space="preserve">951 0310 0340320050 244 </t>
  </si>
  <si>
    <t xml:space="preserve">951 0310 0340320050 240 </t>
  </si>
  <si>
    <t xml:space="preserve">951 0310 0340320050 200 </t>
  </si>
  <si>
    <t xml:space="preserve">951 0310 0340320050 000 </t>
  </si>
  <si>
    <t xml:space="preserve">Мероприятия по повышению уровня пожарной безопасности населения и территории поселения </t>
  </si>
  <si>
    <t xml:space="preserve">951 0310 0340300000 000 </t>
  </si>
  <si>
    <t>Комплекс процессных мероприятий «Пожарная безопасность»</t>
  </si>
  <si>
    <t xml:space="preserve">951 0310 0340185010 540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</si>
  <si>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</t>
  </si>
  <si>
    <t xml:space="preserve">951 0310 0340185010 500 </t>
  </si>
  <si>
    <t xml:space="preserve">951 0310 0340185010 000 </t>
  </si>
  <si>
    <t xml:space="preserve">951 0310 0340120030 244 </t>
  </si>
  <si>
    <t>951 0310 0340120030 240</t>
  </si>
  <si>
    <t>951 0310 0340120030 200</t>
  </si>
  <si>
    <t>951 0310 0340120030 000</t>
  </si>
  <si>
    <t xml:space="preserve">Мероприятия по предупреждению чрезвычайных ситуаций </t>
  </si>
  <si>
    <t xml:space="preserve">951 0310 0340000000 000 </t>
  </si>
  <si>
    <t>951 0113 9990020370 244</t>
  </si>
  <si>
    <t>951 0113 9990020370 240</t>
  </si>
  <si>
    <t>951 0113 9990020370 200</t>
  </si>
  <si>
    <t>951 0113 9990020370 000</t>
  </si>
  <si>
    <t xml:space="preserve">951 0113 0240120010 244 </t>
  </si>
  <si>
    <t xml:space="preserve">951 0113 0240120010 240 </t>
  </si>
  <si>
    <t xml:space="preserve">951 0113 0240120010 200 </t>
  </si>
  <si>
    <t xml:space="preserve">951 0113 0240120010 000 </t>
  </si>
  <si>
    <t xml:space="preserve">Официальная публикация нормативно-правовых актов Горненского городского поселения, проектов правовых актов Горненского городского поселения и иных информационных материалов на официальном сайте Администрации Горненского городского поселения </t>
  </si>
  <si>
    <t xml:space="preserve">951 0113 0240100000 000 </t>
  </si>
  <si>
    <t>Комплекс процессных мероприятий «Развитие муниципального управления и муниципальной службы в Горненском городском поселении»</t>
  </si>
  <si>
    <t xml:space="preserve">Комплекс процессных мероприятий </t>
  </si>
  <si>
    <t xml:space="preserve">951 0113 0240000000 000 </t>
  </si>
  <si>
    <t xml:space="preserve">951 0113 0140299990 853 </t>
  </si>
  <si>
    <t xml:space="preserve">951 0113 0140299990 852 </t>
  </si>
  <si>
    <t xml:space="preserve">951 0113 0140299990 851 </t>
  </si>
  <si>
    <t xml:space="preserve">951 0113 0140299990 850 </t>
  </si>
  <si>
    <t xml:space="preserve">951 0113 0140299990 800 </t>
  </si>
  <si>
    <t xml:space="preserve">951 0113 0140299990 000 </t>
  </si>
  <si>
    <t>Финансовое обеспечение иных расходов бюджета Горненского городского поселения</t>
  </si>
  <si>
    <t xml:space="preserve">951 0113 0140220320 853 </t>
  </si>
  <si>
    <t xml:space="preserve">951 0113  0140220320 850 </t>
  </si>
  <si>
    <t xml:space="preserve">951 0113  0140220320 800 </t>
  </si>
  <si>
    <t xml:space="preserve">951 0113  0140220320 000 </t>
  </si>
  <si>
    <t xml:space="preserve">Взносы в Ассоциацию «Совет муниципальных образований Ростовской области» </t>
  </si>
  <si>
    <t xml:space="preserve">951 0113 0140000000 000 </t>
  </si>
  <si>
    <t xml:space="preserve">951 0113 0140200000 000 </t>
  </si>
  <si>
    <t xml:space="preserve"> «Нормативно-методическое обеспечение и организация бюджетного процесса»</t>
  </si>
  <si>
    <t xml:space="preserve">951 0111 9910090100 870 </t>
  </si>
  <si>
    <t xml:space="preserve">951 0111 9910090100 800 </t>
  </si>
  <si>
    <t xml:space="preserve">951 0111 9910090100 000 </t>
  </si>
  <si>
    <t xml:space="preserve">Резервный фонд Администрации Горненского городского поселения </t>
  </si>
  <si>
    <t>Реализация иных функций органа местного самоуправления Горненского городского поселения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</si>
  <si>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 муниципального образования "Горненское городское поселение" органам местного самоуправления муниципального образования " Красносулинский район" </t>
  </si>
  <si>
    <t xml:space="preserve">Расходы на осуществление первичного воинского учета  органами местного самоуправления поселений, муниципальных и городских округов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</si>
  <si>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</si>
  <si>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Расходы на обеспечение функций органа местного самоуправления Горненского городского поселения </t>
  </si>
  <si>
    <t xml:space="preserve">Расходы на выплаты по оплате труда работников органа местного самоуправления Горненского городского поселения </t>
  </si>
  <si>
    <t xml:space="preserve">951 0104 0140200190 247 </t>
  </si>
  <si>
    <t xml:space="preserve">951 0104  0140200190 244 </t>
  </si>
  <si>
    <t xml:space="preserve">951 0104  0140200190 240 </t>
  </si>
  <si>
    <t xml:space="preserve">951 0104 0140200190 200 </t>
  </si>
  <si>
    <t xml:space="preserve">951 0104 0140200190 000 </t>
  </si>
  <si>
    <t xml:space="preserve">951 0104 0140200110 129 </t>
  </si>
  <si>
    <t xml:space="preserve">951 0104 0140200110 122 </t>
  </si>
  <si>
    <t xml:space="preserve">951 0104 0140200110 121 </t>
  </si>
  <si>
    <t xml:space="preserve">951 0104 0140200110 120 </t>
  </si>
  <si>
    <t xml:space="preserve">951 0104 0140200110 100 </t>
  </si>
  <si>
    <t xml:space="preserve">951 0104 0140200110 000 </t>
  </si>
  <si>
    <t xml:space="preserve">951 0104 0140200000 000 </t>
  </si>
  <si>
    <t xml:space="preserve">951 0104 0140000000 000 </t>
  </si>
  <si>
    <t>Комплекс процессных мероприятий   «Нормативно-методическое обеспечение и организация бюджетного процесса»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</si>
</sst>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dd/mm/yyyy\ &quot;г.&quot;"/>
    <numFmt numFmtId="166" formatCode="?"/>
    <numFmt numFmtId="167" formatCode="#,##0.00_ ;\-#,##0.00\ "/>
  </numFmts>
  <fonts count="2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Arial Cyr"/>
      <charset val="204"/>
    </font>
    <font>
      <b/>
      <u/>
      <sz val="9"/>
      <name val="Arial Cyr"/>
      <charset val="204"/>
    </font>
    <font>
      <sz val="11"/>
      <color rgb="FF000000"/>
      <name val="Calibri"/>
      <family val="2"/>
      <scheme val="minor"/>
    </font>
    <font>
      <sz val="11"/>
      <name val="Arial Cyr"/>
    </font>
    <font>
      <sz val="11"/>
      <color rgb="FF000000"/>
      <name val="Arial"/>
      <family val="2"/>
      <charset val="204"/>
    </font>
    <font>
      <sz val="11"/>
      <color indexed="8"/>
      <name val="Arial Cyr"/>
      <charset val="204"/>
    </font>
    <font>
      <i/>
      <sz val="11"/>
      <name val="Arial Cyr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u/>
      <sz val="8"/>
      <name val="Arial Cyr"/>
      <charset val="204"/>
    </font>
    <font>
      <sz val="10"/>
      <color rgb="FF000000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20" fillId="0" borderId="0"/>
  </cellStyleXfs>
  <cellXfs count="20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wrapText="1"/>
    </xf>
    <xf numFmtId="49" fontId="4" fillId="0" borderId="30" xfId="0" applyNumberFormat="1" applyFont="1" applyBorder="1" applyAlignment="1" applyProtection="1">
      <alignment horizontal="center"/>
    </xf>
    <xf numFmtId="0" fontId="3" fillId="0" borderId="25" xfId="0" applyFont="1" applyBorder="1" applyAlignment="1" applyProtection="1"/>
    <xf numFmtId="0" fontId="3" fillId="0" borderId="26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 wrapText="1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0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36" xfId="0" applyNumberFormat="1" applyFont="1" applyBorder="1" applyAlignment="1" applyProtection="1">
      <alignment horizontal="right"/>
    </xf>
    <xf numFmtId="0" fontId="2" fillId="0" borderId="25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4" fillId="0" borderId="12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4" fontId="5" fillId="0" borderId="22" xfId="0" applyNumberFormat="1" applyFont="1" applyBorder="1" applyAlignment="1" applyProtection="1">
      <alignment horizontal="right"/>
    </xf>
    <xf numFmtId="4" fontId="5" fillId="0" borderId="27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4" fontId="6" fillId="0" borderId="14" xfId="0" applyNumberFormat="1" applyFont="1" applyBorder="1" applyAlignment="1" applyProtection="1">
      <alignment horizontal="right"/>
    </xf>
    <xf numFmtId="0" fontId="5" fillId="0" borderId="27" xfId="0" applyFont="1" applyBorder="1" applyAlignment="1" applyProtection="1">
      <alignment horizontal="right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/>
    <xf numFmtId="4" fontId="5" fillId="0" borderId="36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right"/>
    </xf>
    <xf numFmtId="49" fontId="5" fillId="0" borderId="19" xfId="0" applyNumberFormat="1" applyFont="1" applyBorder="1" applyAlignment="1" applyProtection="1">
      <alignment horizontal="left" wrapText="1"/>
    </xf>
    <xf numFmtId="49" fontId="5" fillId="0" borderId="24" xfId="0" applyNumberFormat="1" applyFont="1" applyBorder="1" applyAlignment="1" applyProtection="1">
      <alignment horizontal="left" wrapText="1"/>
    </xf>
    <xf numFmtId="49" fontId="6" fillId="0" borderId="29" xfId="0" applyNumberFormat="1" applyFont="1" applyBorder="1" applyAlignment="1" applyProtection="1">
      <alignment horizontal="left" wrapText="1"/>
    </xf>
    <xf numFmtId="0" fontId="5" fillId="0" borderId="24" xfId="0" applyFont="1" applyBorder="1" applyAlignment="1" applyProtection="1"/>
    <xf numFmtId="49" fontId="8" fillId="0" borderId="22" xfId="0" applyNumberFormat="1" applyFont="1" applyBorder="1" applyAlignment="1" applyProtection="1">
      <alignment horizontal="center" wrapText="1"/>
    </xf>
    <xf numFmtId="4" fontId="8" fillId="0" borderId="2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49" fontId="2" fillId="0" borderId="22" xfId="0" applyNumberFormat="1" applyFont="1" applyBorder="1" applyAlignment="1" applyProtection="1">
      <alignment horizontal="center"/>
    </xf>
    <xf numFmtId="49" fontId="2" fillId="2" borderId="23" xfId="0" applyNumberFormat="1" applyFont="1" applyFill="1" applyBorder="1" applyAlignment="1" applyProtection="1">
      <alignment horizontal="center" wrapText="1"/>
    </xf>
    <xf numFmtId="49" fontId="5" fillId="2" borderId="21" xfId="0" applyNumberFormat="1" applyFont="1" applyFill="1" applyBorder="1" applyAlignment="1" applyProtection="1">
      <alignment horizontal="center"/>
    </xf>
    <xf numFmtId="4" fontId="5" fillId="2" borderId="22" xfId="0" applyNumberFormat="1" applyFont="1" applyFill="1" applyBorder="1" applyAlignment="1" applyProtection="1">
      <alignment horizontal="right"/>
    </xf>
    <xf numFmtId="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>
      <alignment horizontal="right"/>
    </xf>
    <xf numFmtId="164" fontId="5" fillId="2" borderId="21" xfId="0" applyNumberFormat="1" applyFont="1" applyFill="1" applyBorder="1" applyAlignment="1" applyProtection="1"/>
    <xf numFmtId="49" fontId="8" fillId="0" borderId="27" xfId="0" applyNumberFormat="1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right"/>
    </xf>
    <xf numFmtId="164" fontId="5" fillId="0" borderId="22" xfId="0" applyNumberFormat="1" applyFont="1" applyBorder="1" applyAlignment="1" applyProtection="1">
      <alignment horizontal="right"/>
    </xf>
    <xf numFmtId="4" fontId="5" fillId="0" borderId="22" xfId="0" applyNumberFormat="1" applyFont="1" applyBorder="1" applyAlignment="1" applyProtection="1"/>
    <xf numFmtId="49" fontId="5" fillId="0" borderId="22" xfId="0" applyNumberFormat="1" applyFont="1" applyBorder="1" applyAlignment="1" applyProtection="1">
      <alignment horizontal="left" wrapText="1"/>
    </xf>
    <xf numFmtId="164" fontId="5" fillId="0" borderId="36" xfId="0" applyNumberFormat="1" applyFont="1" applyBorder="1" applyAlignment="1" applyProtection="1">
      <alignment horizontal="right"/>
    </xf>
    <xf numFmtId="49" fontId="11" fillId="0" borderId="19" xfId="0" applyNumberFormat="1" applyFont="1" applyBorder="1" applyAlignment="1" applyProtection="1">
      <alignment horizontal="left" wrapText="1"/>
    </xf>
    <xf numFmtId="49" fontId="11" fillId="2" borderId="19" xfId="0" applyNumberFormat="1" applyFont="1" applyFill="1" applyBorder="1" applyAlignment="1" applyProtection="1">
      <alignment horizontal="left" wrapText="1"/>
    </xf>
    <xf numFmtId="166" fontId="11" fillId="0" borderId="19" xfId="0" applyNumberFormat="1" applyFont="1" applyBorder="1" applyAlignment="1" applyProtection="1">
      <alignment horizontal="left" wrapText="1"/>
    </xf>
    <xf numFmtId="0" fontId="12" fillId="0" borderId="40" xfId="1" applyNumberFormat="1" applyFont="1" applyFill="1" applyBorder="1" applyAlignment="1">
      <alignment horizontal="left" wrapText="1" readingOrder="1"/>
    </xf>
    <xf numFmtId="0" fontId="13" fillId="0" borderId="22" xfId="0" applyFont="1" applyFill="1" applyBorder="1" applyAlignment="1">
      <alignment horizontal="left" wrapText="1"/>
    </xf>
    <xf numFmtId="0" fontId="12" fillId="0" borderId="0" xfId="1" applyNumberFormat="1" applyFont="1" applyFill="1" applyBorder="1" applyAlignment="1">
      <alignment horizontal="left" wrapText="1"/>
    </xf>
    <xf numFmtId="0" fontId="13" fillId="2" borderId="22" xfId="0" applyFont="1" applyFill="1" applyBorder="1" applyAlignment="1">
      <alignment wrapText="1"/>
    </xf>
    <xf numFmtId="0" fontId="13" fillId="0" borderId="22" xfId="0" applyFont="1" applyFill="1" applyBorder="1" applyAlignment="1">
      <alignment wrapText="1"/>
    </xf>
    <xf numFmtId="49" fontId="3" fillId="0" borderId="22" xfId="0" applyNumberFormat="1" applyFont="1" applyBorder="1" applyAlignment="1" applyProtection="1">
      <alignment horizontal="left" vertical="center" wrapText="1"/>
    </xf>
    <xf numFmtId="0" fontId="3" fillId="0" borderId="22" xfId="0" applyNumberFormat="1" applyFont="1" applyBorder="1" applyAlignment="1" applyProtection="1">
      <alignment horizontal="left" vertical="center" wrapText="1"/>
    </xf>
    <xf numFmtId="164" fontId="5" fillId="2" borderId="22" xfId="0" applyNumberFormat="1" applyFont="1" applyFill="1" applyBorder="1" applyAlignment="1" applyProtection="1">
      <alignment horizontal="right"/>
    </xf>
    <xf numFmtId="49" fontId="14" fillId="0" borderId="19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" fontId="5" fillId="0" borderId="10" xfId="0" applyNumberFormat="1" applyFont="1" applyBorder="1" applyAlignment="1" applyProtection="1">
      <alignment horizontal="right"/>
    </xf>
    <xf numFmtId="49" fontId="2" fillId="0" borderId="22" xfId="0" applyNumberFormat="1" applyFont="1" applyBorder="1" applyAlignment="1" applyProtection="1">
      <alignment horizontal="center" wrapText="1"/>
    </xf>
    <xf numFmtId="166" fontId="5" fillId="0" borderId="22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wrapText="1"/>
    </xf>
    <xf numFmtId="49" fontId="3" fillId="0" borderId="22" xfId="0" applyNumberFormat="1" applyFont="1" applyBorder="1" applyAlignment="1" applyProtection="1">
      <alignment horizontal="left" wrapText="1"/>
    </xf>
    <xf numFmtId="167" fontId="5" fillId="2" borderId="22" xfId="0" applyNumberFormat="1" applyFont="1" applyFill="1" applyBorder="1" applyAlignment="1" applyProtection="1">
      <alignment horizontal="right"/>
    </xf>
    <xf numFmtId="167" fontId="5" fillId="2" borderId="21" xfId="0" applyNumberFormat="1" applyFont="1" applyFill="1" applyBorder="1" applyAlignment="1" applyProtection="1">
      <alignment horizontal="right"/>
    </xf>
    <xf numFmtId="167" fontId="5" fillId="0" borderId="36" xfId="0" applyNumberFormat="1" applyFont="1" applyBorder="1" applyAlignment="1" applyProtection="1">
      <alignment horizontal="right"/>
    </xf>
    <xf numFmtId="0" fontId="15" fillId="0" borderId="40" xfId="1" applyFont="1" applyBorder="1" applyAlignment="1">
      <alignment horizontal="left" wrapText="1" readingOrder="1"/>
    </xf>
    <xf numFmtId="43" fontId="5" fillId="0" borderId="22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9" fontId="16" fillId="0" borderId="34" xfId="0" applyNumberFormat="1" applyFont="1" applyBorder="1" applyAlignment="1" applyProtection="1">
      <alignment horizontal="center"/>
    </xf>
    <xf numFmtId="49" fontId="16" fillId="0" borderId="22" xfId="0" applyNumberFormat="1" applyFont="1" applyBorder="1" applyAlignment="1" applyProtection="1">
      <alignment horizontal="center"/>
    </xf>
    <xf numFmtId="49" fontId="8" fillId="0" borderId="37" xfId="0" applyNumberFormat="1" applyFont="1" applyBorder="1" applyAlignment="1" applyProtection="1">
      <alignment horizontal="left" wrapText="1"/>
    </xf>
    <xf numFmtId="0" fontId="8" fillId="0" borderId="38" xfId="0" applyFont="1" applyBorder="1" applyAlignment="1" applyProtection="1">
      <alignment horizontal="left"/>
    </xf>
    <xf numFmtId="49" fontId="8" fillId="0" borderId="29" xfId="0" applyNumberFormat="1" applyFont="1" applyBorder="1" applyAlignment="1" applyProtection="1">
      <alignment horizontal="left" wrapText="1"/>
    </xf>
    <xf numFmtId="0" fontId="8" fillId="0" borderId="39" xfId="0" applyFont="1" applyBorder="1" applyAlignment="1" applyProtection="1">
      <alignment horizontal="left"/>
    </xf>
    <xf numFmtId="49" fontId="8" fillId="0" borderId="19" xfId="0" applyNumberFormat="1" applyFont="1" applyBorder="1" applyAlignment="1" applyProtection="1">
      <alignment horizontal="left" wrapText="1"/>
    </xf>
    <xf numFmtId="43" fontId="5" fillId="0" borderId="36" xfId="0" applyNumberFormat="1" applyFont="1" applyBorder="1" applyAlignment="1" applyProtection="1">
      <alignment horizontal="right"/>
    </xf>
    <xf numFmtId="49" fontId="11" fillId="2" borderId="24" xfId="0" applyNumberFormat="1" applyFont="1" applyFill="1" applyBorder="1" applyAlignment="1" applyProtection="1">
      <alignment horizontal="left" wrapText="1"/>
    </xf>
    <xf numFmtId="49" fontId="2" fillId="0" borderId="41" xfId="0" applyNumberFormat="1" applyFont="1" applyBorder="1" applyAlignment="1" applyProtection="1">
      <alignment horizontal="center" wrapText="1"/>
    </xf>
    <xf numFmtId="49" fontId="5" fillId="0" borderId="26" xfId="0" applyNumberFormat="1" applyFont="1" applyBorder="1" applyAlignment="1" applyProtection="1">
      <alignment horizontal="center"/>
    </xf>
    <xf numFmtId="4" fontId="5" fillId="2" borderId="27" xfId="0" applyNumberFormat="1" applyFont="1" applyFill="1" applyBorder="1" applyAlignment="1" applyProtection="1">
      <alignment horizontal="right"/>
    </xf>
    <xf numFmtId="167" fontId="5" fillId="2" borderId="26" xfId="0" applyNumberFormat="1" applyFont="1" applyFill="1" applyBorder="1" applyAlignment="1" applyProtection="1">
      <alignment horizontal="right"/>
    </xf>
    <xf numFmtId="4" fontId="5" fillId="0" borderId="28" xfId="0" applyNumberFormat="1" applyFont="1" applyBorder="1" applyAlignment="1" applyProtection="1">
      <alignment horizontal="right"/>
    </xf>
    <xf numFmtId="43" fontId="5" fillId="2" borderId="22" xfId="0" applyNumberFormat="1" applyFont="1" applyFill="1" applyBorder="1" applyAlignment="1" applyProtection="1">
      <alignment horizontal="right"/>
    </xf>
    <xf numFmtId="43" fontId="5" fillId="2" borderId="21" xfId="0" applyNumberFormat="1" applyFont="1" applyFill="1" applyBorder="1" applyAlignment="1" applyProtection="1">
      <alignment horizontal="right"/>
    </xf>
    <xf numFmtId="2" fontId="5" fillId="0" borderId="36" xfId="0" applyNumberFormat="1" applyFont="1" applyBorder="1" applyAlignment="1" applyProtection="1">
      <alignment horizontal="right"/>
    </xf>
    <xf numFmtId="49" fontId="11" fillId="0" borderId="24" xfId="0" applyNumberFormat="1" applyFont="1" applyBorder="1" applyAlignment="1" applyProtection="1">
      <alignment horizontal="left" wrapText="1"/>
    </xf>
    <xf numFmtId="49" fontId="11" fillId="0" borderId="29" xfId="0" applyNumberFormat="1" applyFont="1" applyBorder="1" applyAlignment="1" applyProtection="1">
      <alignment horizontal="left" wrapText="1"/>
    </xf>
    <xf numFmtId="0" fontId="12" fillId="0" borderId="22" xfId="0" applyFont="1" applyBorder="1" applyAlignment="1">
      <alignment wrapText="1"/>
    </xf>
    <xf numFmtId="0" fontId="18" fillId="0" borderId="40" xfId="1" applyFont="1" applyBorder="1" applyAlignment="1">
      <alignment horizontal="left" wrapText="1" readingOrder="1"/>
    </xf>
    <xf numFmtId="0" fontId="19" fillId="0" borderId="22" xfId="0" quotePrefix="1" applyFont="1" applyBorder="1" applyAlignment="1">
      <alignment horizontal="left" wrapText="1"/>
    </xf>
    <xf numFmtId="49" fontId="16" fillId="0" borderId="30" xfId="0" applyNumberFormat="1" applyFont="1" applyBorder="1" applyAlignment="1">
      <alignment horizontal="center"/>
    </xf>
    <xf numFmtId="167" fontId="5" fillId="0" borderId="22" xfId="0" applyNumberFormat="1" applyFont="1" applyBorder="1" applyAlignment="1" applyProtection="1">
      <alignment horizontal="right"/>
    </xf>
    <xf numFmtId="166" fontId="5" fillId="0" borderId="22" xfId="0" applyNumberFormat="1" applyFont="1" applyFill="1" applyBorder="1" applyAlignment="1" applyProtection="1">
      <alignment horizontal="left" wrapText="1"/>
    </xf>
    <xf numFmtId="49" fontId="5" fillId="0" borderId="22" xfId="0" applyNumberFormat="1" applyFont="1" applyFill="1" applyBorder="1" applyAlignment="1" applyProtection="1">
      <alignment horizontal="left" wrapText="1"/>
    </xf>
    <xf numFmtId="4" fontId="5" fillId="0" borderId="22" xfId="0" applyNumberFormat="1" applyFont="1" applyFill="1" applyBorder="1" applyAlignment="1" applyProtection="1">
      <alignment horizontal="right"/>
    </xf>
    <xf numFmtId="167" fontId="5" fillId="0" borderId="22" xfId="0" applyNumberFormat="1" applyFont="1" applyFill="1" applyBorder="1" applyAlignment="1" applyProtection="1">
      <alignment horizontal="right"/>
    </xf>
    <xf numFmtId="43" fontId="0" fillId="0" borderId="0" xfId="0" applyNumberFormat="1"/>
    <xf numFmtId="4" fontId="5" fillId="0" borderId="21" xfId="0" applyNumberFormat="1" applyFont="1" applyFill="1" applyBorder="1" applyAlignment="1" applyProtection="1">
      <alignment horizontal="right"/>
    </xf>
    <xf numFmtId="167" fontId="5" fillId="0" borderId="21" xfId="0" applyNumberFormat="1" applyFont="1" applyFill="1" applyBorder="1" applyAlignment="1" applyProtection="1">
      <alignment horizontal="right"/>
    </xf>
    <xf numFmtId="167" fontId="8" fillId="0" borderId="22" xfId="0" applyNumberFormat="1" applyFont="1" applyBorder="1" applyAlignment="1" applyProtection="1">
      <alignment horizontal="right"/>
    </xf>
    <xf numFmtId="4" fontId="8" fillId="0" borderId="22" xfId="3" applyNumberFormat="1" applyFont="1" applyBorder="1" applyAlignment="1">
      <alignment horizontal="right"/>
    </xf>
    <xf numFmtId="4" fontId="5" fillId="0" borderId="10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center"/>
    </xf>
    <xf numFmtId="43" fontId="5" fillId="0" borderId="22" xfId="0" applyNumberFormat="1" applyFont="1" applyFill="1" applyBorder="1" applyAlignment="1" applyProtection="1">
      <alignment horizontal="right"/>
    </xf>
    <xf numFmtId="43" fontId="8" fillId="0" borderId="22" xfId="0" applyNumberFormat="1" applyFont="1" applyBorder="1" applyAlignment="1" applyProtection="1">
      <alignment horizontal="right"/>
    </xf>
    <xf numFmtId="4" fontId="8" fillId="0" borderId="13" xfId="0" applyNumberFormat="1" applyFont="1" applyBorder="1" applyAlignment="1" applyProtection="1">
      <alignment horizontal="center"/>
    </xf>
    <xf numFmtId="4" fontId="4" fillId="0" borderId="14" xfId="0" applyNumberFormat="1" applyFont="1" applyBorder="1" applyAlignment="1" applyProtection="1">
      <alignment horizontal="center"/>
    </xf>
    <xf numFmtId="49" fontId="11" fillId="0" borderId="14" xfId="0" applyNumberFormat="1" applyFont="1" applyBorder="1" applyAlignment="1" applyProtection="1">
      <alignment horizontal="left" wrapText="1"/>
    </xf>
    <xf numFmtId="49" fontId="2" fillId="0" borderId="42" xfId="0" applyNumberFormat="1" applyFont="1" applyBorder="1" applyAlignment="1" applyProtection="1">
      <alignment horizontal="center" wrapText="1"/>
    </xf>
    <xf numFmtId="49" fontId="2" fillId="0" borderId="43" xfId="0" applyNumberFormat="1" applyFont="1" applyBorder="1" applyAlignment="1" applyProtection="1">
      <alignment horizontal="center"/>
    </xf>
    <xf numFmtId="4" fontId="5" fillId="0" borderId="44" xfId="0" applyNumberFormat="1" applyFont="1" applyBorder="1" applyAlignment="1" applyProtection="1">
      <alignment horizontal="right"/>
    </xf>
    <xf numFmtId="4" fontId="2" fillId="0" borderId="45" xfId="0" applyNumberFormat="1" applyFont="1" applyBorder="1" applyAlignment="1" applyProtection="1">
      <alignment horizontal="right"/>
    </xf>
    <xf numFmtId="49" fontId="11" fillId="2" borderId="22" xfId="0" applyNumberFormat="1" applyFont="1" applyFill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/>
    </xf>
    <xf numFmtId="0" fontId="11" fillId="0" borderId="22" xfId="0" applyFont="1" applyBorder="1" applyAlignment="1" applyProtection="1"/>
    <xf numFmtId="0" fontId="3" fillId="0" borderId="22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right"/>
    </xf>
    <xf numFmtId="0" fontId="5" fillId="2" borderId="22" xfId="0" applyFont="1" applyFill="1" applyBorder="1" applyAlignment="1" applyProtection="1"/>
    <xf numFmtId="0" fontId="5" fillId="0" borderId="22" xfId="0" applyFont="1" applyBorder="1" applyAlignment="1" applyProtection="1"/>
    <xf numFmtId="49" fontId="11" fillId="0" borderId="29" xfId="0" applyNumberFormat="1" applyFont="1" applyFill="1" applyBorder="1" applyAlignment="1" applyProtection="1">
      <alignment horizontal="left" wrapText="1"/>
    </xf>
    <xf numFmtId="49" fontId="14" fillId="0" borderId="19" xfId="0" applyNumberFormat="1" applyFont="1" applyFill="1" applyBorder="1" applyAlignment="1" applyProtection="1">
      <alignment horizontal="left" wrapText="1"/>
    </xf>
    <xf numFmtId="49" fontId="2" fillId="0" borderId="23" xfId="0" applyNumberFormat="1" applyFont="1" applyFill="1" applyBorder="1" applyAlignment="1" applyProtection="1">
      <alignment horizontal="center" wrapText="1"/>
    </xf>
    <xf numFmtId="49" fontId="5" fillId="0" borderId="21" xfId="0" applyNumberFormat="1" applyFont="1" applyFill="1" applyBorder="1" applyAlignment="1" applyProtection="1">
      <alignment horizontal="center"/>
    </xf>
    <xf numFmtId="4" fontId="5" fillId="0" borderId="36" xfId="0" applyNumberFormat="1" applyFont="1" applyFill="1" applyBorder="1" applyAlignment="1" applyProtection="1">
      <alignment horizontal="right"/>
    </xf>
    <xf numFmtId="49" fontId="11" fillId="0" borderId="19" xfId="0" applyNumberFormat="1" applyFont="1" applyFill="1" applyBorder="1" applyAlignment="1" applyProtection="1">
      <alignment horizontal="left" wrapText="1"/>
    </xf>
    <xf numFmtId="43" fontId="5" fillId="2" borderId="21" xfId="0" applyNumberFormat="1" applyFont="1" applyFill="1" applyBorder="1" applyAlignment="1" applyProtection="1"/>
    <xf numFmtId="43" fontId="5" fillId="0" borderId="21" xfId="0" applyNumberFormat="1" applyFont="1" applyFill="1" applyBorder="1" applyAlignment="1" applyProtection="1">
      <alignment horizontal="right"/>
    </xf>
    <xf numFmtId="164" fontId="5" fillId="0" borderId="36" xfId="0" applyNumberFormat="1" applyFont="1" applyFill="1" applyBorder="1" applyAlignment="1" applyProtection="1">
      <alignment horizontal="right"/>
    </xf>
    <xf numFmtId="49" fontId="14" fillId="0" borderId="29" xfId="0" applyNumberFormat="1" applyFont="1" applyFill="1" applyBorder="1" applyAlignment="1" applyProtection="1">
      <alignment horizontal="left" wrapText="1"/>
    </xf>
    <xf numFmtId="49" fontId="2" fillId="0" borderId="22" xfId="0" applyNumberFormat="1" applyFont="1" applyFill="1" applyBorder="1" applyAlignment="1" applyProtection="1">
      <alignment horizontal="center" wrapText="1"/>
    </xf>
    <xf numFmtId="49" fontId="5" fillId="0" borderId="2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left" wrapText="1"/>
    </xf>
    <xf numFmtId="4" fontId="5" fillId="0" borderId="27" xfId="0" applyNumberFormat="1" applyFont="1" applyBorder="1" applyAlignment="1" applyProtection="1">
      <alignment horizontal="right"/>
    </xf>
    <xf numFmtId="4" fontId="5" fillId="0" borderId="10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4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_124_3" xfId="3" xr:uid="{5D3077D9-9545-46FF-A456-64145FE7F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152401</xdr:rowOff>
    </xdr:from>
    <xdr:to>
      <xdr:col>2</xdr:col>
      <xdr:colOff>1517592</xdr:colOff>
      <xdr:row>30</xdr:row>
      <xdr:rowOff>76201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6FC8B03-227E-45A0-A0E4-56FD08718875}"/>
            </a:ext>
          </a:extLst>
        </xdr:cNvPr>
        <xdr:cNvGrpSpPr>
          <a:grpSpLocks/>
        </xdr:cNvGrpSpPr>
      </xdr:nvGrpSpPr>
      <xdr:grpSpPr bwMode="auto">
        <a:xfrm>
          <a:off x="0" y="5895976"/>
          <a:ext cx="4708467" cy="552450"/>
          <a:chOff x="1" y="-8"/>
          <a:chExt cx="971" cy="194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4CF7B66-5CED-4C7F-AADB-BC383429C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       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686EA1A-BAFA-4D21-AFFB-6AE1CC30A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0930CAD-FFFC-4923-835A-F0BF4A2777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864B317A-F4A7-478B-94F9-7E64B983302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9F50916-3298-4D41-A102-2E0C47CE57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-8"/>
            <a:ext cx="435" cy="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u="sng"/>
              <a:t>     Чеботарев </a:t>
            </a:r>
            <a:r>
              <a:rPr lang="ru-RU"/>
              <a:t>А.А.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13A76D7-1014-46CE-954F-110151FA0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5" y="93"/>
            <a:ext cx="337" cy="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 (расшифровка подписи)</a:t>
            </a:r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65FDD8D-2400-40B6-B7EE-DC8967057D54}"/>
            </a:ext>
          </a:extLst>
        </xdr:cNvPr>
        <xdr:cNvGrpSpPr>
          <a:grpSpLocks/>
        </xdr:cNvGrpSpPr>
      </xdr:nvGrpSpPr>
      <xdr:grpSpPr bwMode="auto">
        <a:xfrm>
          <a:off x="0" y="6372225"/>
          <a:ext cx="4960620" cy="80200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3E7E43B-62E6-40DB-A8B7-0D416DB12F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9465EAE-81BA-4962-9417-CC2901278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B858AE7-9C1E-4583-A512-583F8E1B98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F9424E0-B7E0-4A14-98B8-414AFACF4D0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961941B5-F6E3-4182-985C-8D7689F62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EBA51D0-9106-49CC-81E6-3CFD39844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7AE0AF0-5453-4741-92EC-9E9259E2A23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BEE25AC-C00A-43CE-AD9C-1C1C440A6ABC}"/>
            </a:ext>
          </a:extLst>
        </xdr:cNvPr>
        <xdr:cNvGrpSpPr>
          <a:grpSpLocks/>
        </xdr:cNvGrpSpPr>
      </xdr:nvGrpSpPr>
      <xdr:grpSpPr bwMode="auto">
        <a:xfrm>
          <a:off x="0" y="7359015"/>
          <a:ext cx="4960620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6501E8C-CFBE-4252-95EF-4E59B5A6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61231488-9E6F-459D-8499-824E9EB525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31C357B-DA60-4452-BEE2-205E71258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33498C1-73E4-4021-9C1F-9577402DF30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1643B58-54F9-4A11-9390-CB847E0898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М.А.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186F9E9-9C89-4576-9E3F-E050B63A2C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43461FD-B7EF-4D26-A63F-C8A63DA00CE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opLeftCell="A4" workbookViewId="0">
      <selection activeCell="E24" sqref="E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0.140625" customWidth="1"/>
    <col min="4" max="4" width="15.5703125" customWidth="1"/>
    <col min="5" max="6" width="16.5703125" customWidth="1"/>
    <col min="8" max="8" width="14.5703125" bestFit="1" customWidth="1"/>
  </cols>
  <sheetData>
    <row r="1" spans="1:6" ht="15" x14ac:dyDescent="0.25">
      <c r="A1" s="176"/>
      <c r="B1" s="176"/>
      <c r="C1" s="176"/>
      <c r="D1" s="176"/>
      <c r="E1" s="2"/>
      <c r="F1" s="2"/>
    </row>
    <row r="2" spans="1:6" ht="16.899999999999999" customHeight="1" x14ac:dyDescent="0.25">
      <c r="A2" s="176" t="s">
        <v>0</v>
      </c>
      <c r="B2" s="176"/>
      <c r="C2" s="176"/>
      <c r="D2" s="17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77" t="s">
        <v>315</v>
      </c>
      <c r="B4" s="177"/>
      <c r="C4" s="177"/>
      <c r="D4" s="177"/>
      <c r="E4" s="3" t="s">
        <v>4</v>
      </c>
      <c r="F4" s="9">
        <v>45689</v>
      </c>
    </row>
    <row r="5" spans="1:6" x14ac:dyDescent="0.2">
      <c r="A5" s="10"/>
      <c r="B5" s="10"/>
      <c r="C5" s="10"/>
      <c r="D5" s="10"/>
      <c r="E5" s="3" t="s">
        <v>6</v>
      </c>
      <c r="F5" s="11" t="s">
        <v>14</v>
      </c>
    </row>
    <row r="6" spans="1:6" x14ac:dyDescent="0.2">
      <c r="A6" s="12" t="s">
        <v>7</v>
      </c>
      <c r="B6" s="178" t="s">
        <v>12</v>
      </c>
      <c r="C6" s="179"/>
      <c r="D6" s="179"/>
      <c r="E6" s="3" t="s">
        <v>8</v>
      </c>
      <c r="F6" s="11" t="s">
        <v>15</v>
      </c>
    </row>
    <row r="7" spans="1:6" ht="12.75" customHeight="1" x14ac:dyDescent="0.2">
      <c r="A7" s="12" t="s">
        <v>9</v>
      </c>
      <c r="B7" s="178" t="s">
        <v>256</v>
      </c>
      <c r="C7" s="180"/>
      <c r="D7" s="180"/>
      <c r="E7" s="180"/>
      <c r="F7" s="73" t="s">
        <v>16</v>
      </c>
    </row>
    <row r="8" spans="1:6" x14ac:dyDescent="0.2">
      <c r="A8" s="12" t="s">
        <v>283</v>
      </c>
      <c r="B8" s="12"/>
      <c r="C8" s="12"/>
      <c r="D8" s="13"/>
      <c r="E8" s="3"/>
      <c r="F8" s="14"/>
    </row>
    <row r="9" spans="1:6" x14ac:dyDescent="0.2">
      <c r="A9" s="12" t="s">
        <v>13</v>
      </c>
      <c r="B9" s="12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76" t="s">
        <v>17</v>
      </c>
      <c r="B10" s="176"/>
      <c r="C10" s="176"/>
      <c r="D10" s="176"/>
      <c r="E10" s="1"/>
      <c r="F10" s="17"/>
    </row>
    <row r="11" spans="1:6" ht="4.1500000000000004" customHeight="1" x14ac:dyDescent="0.2">
      <c r="A11" s="189" t="s">
        <v>18</v>
      </c>
      <c r="B11" s="183" t="s">
        <v>19</v>
      </c>
      <c r="C11" s="183" t="s">
        <v>20</v>
      </c>
      <c r="D11" s="186" t="s">
        <v>21</v>
      </c>
      <c r="E11" s="186" t="s">
        <v>22</v>
      </c>
      <c r="F11" s="192" t="s">
        <v>23</v>
      </c>
    </row>
    <row r="12" spans="1:6" ht="3.6" customHeight="1" x14ac:dyDescent="0.2">
      <c r="A12" s="190"/>
      <c r="B12" s="184"/>
      <c r="C12" s="184"/>
      <c r="D12" s="187"/>
      <c r="E12" s="187"/>
      <c r="F12" s="193"/>
    </row>
    <row r="13" spans="1:6" ht="3" customHeight="1" x14ac:dyDescent="0.2">
      <c r="A13" s="190"/>
      <c r="B13" s="184"/>
      <c r="C13" s="184"/>
      <c r="D13" s="187"/>
      <c r="E13" s="187"/>
      <c r="F13" s="193"/>
    </row>
    <row r="14" spans="1:6" ht="3" customHeight="1" x14ac:dyDescent="0.2">
      <c r="A14" s="190"/>
      <c r="B14" s="184"/>
      <c r="C14" s="184"/>
      <c r="D14" s="187"/>
      <c r="E14" s="187"/>
      <c r="F14" s="193"/>
    </row>
    <row r="15" spans="1:6" ht="3" customHeight="1" x14ac:dyDescent="0.2">
      <c r="A15" s="190"/>
      <c r="B15" s="184"/>
      <c r="C15" s="184"/>
      <c r="D15" s="187"/>
      <c r="E15" s="187"/>
      <c r="F15" s="193"/>
    </row>
    <row r="16" spans="1:6" ht="3" customHeight="1" x14ac:dyDescent="0.2">
      <c r="A16" s="190"/>
      <c r="B16" s="184"/>
      <c r="C16" s="184"/>
      <c r="D16" s="187"/>
      <c r="E16" s="187"/>
      <c r="F16" s="193"/>
    </row>
    <row r="17" spans="1:6" ht="23.45" customHeight="1" x14ac:dyDescent="0.2">
      <c r="A17" s="191"/>
      <c r="B17" s="185"/>
      <c r="C17" s="185"/>
      <c r="D17" s="188"/>
      <c r="E17" s="188"/>
      <c r="F17" s="19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24</v>
      </c>
      <c r="E18" s="22" t="s">
        <v>25</v>
      </c>
      <c r="F18" s="23" t="s">
        <v>26</v>
      </c>
    </row>
    <row r="19" spans="1:6" x14ac:dyDescent="0.2">
      <c r="A19" s="66" t="s">
        <v>27</v>
      </c>
      <c r="B19" s="24" t="s">
        <v>28</v>
      </c>
      <c r="C19" s="25" t="s">
        <v>29</v>
      </c>
      <c r="D19" s="110">
        <f>D21+D66</f>
        <v>15048700</v>
      </c>
      <c r="E19" s="111">
        <f>E21+E66</f>
        <v>956008.39</v>
      </c>
      <c r="F19" s="110">
        <f>D19-E19</f>
        <v>14092691.609999999</v>
      </c>
    </row>
    <row r="20" spans="1:6" x14ac:dyDescent="0.2">
      <c r="A20" s="67" t="s">
        <v>30</v>
      </c>
      <c r="B20" s="26"/>
      <c r="C20" s="27"/>
      <c r="D20" s="57"/>
      <c r="E20" s="57"/>
      <c r="F20" s="181">
        <f>D21-E21</f>
        <v>6519238.3700000001</v>
      </c>
    </row>
    <row r="21" spans="1:6" x14ac:dyDescent="0.2">
      <c r="A21" s="98" t="s">
        <v>31</v>
      </c>
      <c r="B21" s="99" t="s">
        <v>28</v>
      </c>
      <c r="C21" s="112" t="s">
        <v>32</v>
      </c>
      <c r="D21" s="100">
        <f>D22+D29+D39+D43+D58+D62</f>
        <v>6790400</v>
      </c>
      <c r="E21" s="145">
        <f>E22+E29+E39+E43+E58+E62</f>
        <v>271161.63</v>
      </c>
      <c r="F21" s="182"/>
    </row>
    <row r="22" spans="1:6" ht="14.25" customHeight="1" x14ac:dyDescent="0.2">
      <c r="A22" s="84" t="s">
        <v>33</v>
      </c>
      <c r="B22" s="101" t="s">
        <v>28</v>
      </c>
      <c r="C22" s="113" t="s">
        <v>211</v>
      </c>
      <c r="D22" s="56">
        <f>D23</f>
        <v>1634700</v>
      </c>
      <c r="E22" s="138">
        <f>E23</f>
        <v>84286.6</v>
      </c>
      <c r="F22" s="83">
        <f t="shared" ref="F22:F24" si="0">D22-E22</f>
        <v>1550413.4</v>
      </c>
    </row>
    <row r="23" spans="1:6" x14ac:dyDescent="0.2">
      <c r="A23" s="84" t="s">
        <v>34</v>
      </c>
      <c r="B23" s="101" t="s">
        <v>28</v>
      </c>
      <c r="C23" s="113" t="s">
        <v>212</v>
      </c>
      <c r="D23" s="56">
        <f>FIO+D26</f>
        <v>1634700</v>
      </c>
      <c r="E23" s="56">
        <f>E24+E26+E28</f>
        <v>84286.6</v>
      </c>
      <c r="F23" s="56">
        <f t="shared" si="0"/>
        <v>1550413.4</v>
      </c>
    </row>
    <row r="24" spans="1:6" ht="124.5" customHeight="1" x14ac:dyDescent="0.2">
      <c r="A24" s="136" t="s">
        <v>298</v>
      </c>
      <c r="B24" s="101" t="s">
        <v>28</v>
      </c>
      <c r="C24" s="113" t="s">
        <v>213</v>
      </c>
      <c r="D24" s="56">
        <v>1581700</v>
      </c>
      <c r="E24" s="76">
        <f>E25</f>
        <v>86027.1</v>
      </c>
      <c r="F24" s="56">
        <f t="shared" si="0"/>
        <v>1495672.9</v>
      </c>
    </row>
    <row r="25" spans="1:6" ht="110.65" customHeight="1" x14ac:dyDescent="0.2">
      <c r="A25" s="102" t="s">
        <v>35</v>
      </c>
      <c r="B25" s="101" t="s">
        <v>28</v>
      </c>
      <c r="C25" s="113" t="s">
        <v>214</v>
      </c>
      <c r="D25" s="82">
        <v>0</v>
      </c>
      <c r="E25" s="56">
        <v>86027.1</v>
      </c>
      <c r="F25" s="56">
        <f>D25-E25</f>
        <v>-86027.1</v>
      </c>
    </row>
    <row r="26" spans="1:6" ht="97.5" customHeight="1" x14ac:dyDescent="0.2">
      <c r="A26" s="137" t="s">
        <v>299</v>
      </c>
      <c r="B26" s="101" t="s">
        <v>28</v>
      </c>
      <c r="C26" s="113" t="s">
        <v>215</v>
      </c>
      <c r="D26" s="56">
        <v>53000</v>
      </c>
      <c r="E26" s="56">
        <f>E27</f>
        <v>-1730.6</v>
      </c>
      <c r="F26" s="56">
        <f t="shared" ref="F26:F75" si="1">D26-E26</f>
        <v>54730.6</v>
      </c>
    </row>
    <row r="27" spans="1:6" ht="78.75" customHeight="1" x14ac:dyDescent="0.2">
      <c r="A27" s="84" t="s">
        <v>37</v>
      </c>
      <c r="B27" s="101" t="s">
        <v>28</v>
      </c>
      <c r="C27" s="113" t="s">
        <v>216</v>
      </c>
      <c r="D27" s="82">
        <v>0</v>
      </c>
      <c r="E27" s="56">
        <v>-1730.6</v>
      </c>
      <c r="F27" s="56">
        <f t="shared" si="1"/>
        <v>1730.6</v>
      </c>
    </row>
    <row r="28" spans="1:6" ht="119.25" customHeight="1" x14ac:dyDescent="0.2">
      <c r="A28" s="84" t="s">
        <v>306</v>
      </c>
      <c r="B28" s="101" t="s">
        <v>28</v>
      </c>
      <c r="C28" s="113" t="s">
        <v>305</v>
      </c>
      <c r="D28" s="82">
        <v>0</v>
      </c>
      <c r="E28" s="56">
        <v>-9.9</v>
      </c>
      <c r="F28" s="56">
        <f t="shared" si="1"/>
        <v>9.9</v>
      </c>
    </row>
    <row r="29" spans="1:6" ht="43.5" customHeight="1" x14ac:dyDescent="0.2">
      <c r="A29" s="84" t="s">
        <v>38</v>
      </c>
      <c r="B29" s="101" t="s">
        <v>28</v>
      </c>
      <c r="C29" s="113" t="s">
        <v>217</v>
      </c>
      <c r="D29" s="56">
        <f>D30</f>
        <v>1202400</v>
      </c>
      <c r="E29" s="138">
        <f>E30</f>
        <v>101773.04000000001</v>
      </c>
      <c r="F29" s="56">
        <f t="shared" si="1"/>
        <v>1100626.96</v>
      </c>
    </row>
    <row r="30" spans="1:6" ht="41.25" customHeight="1" x14ac:dyDescent="0.2">
      <c r="A30" s="84" t="s">
        <v>39</v>
      </c>
      <c r="B30" s="101" t="s">
        <v>28</v>
      </c>
      <c r="C30" s="113" t="s">
        <v>218</v>
      </c>
      <c r="D30" s="56">
        <f>D31+D33+D35+D37</f>
        <v>1202400</v>
      </c>
      <c r="E30" s="56">
        <f>E31+E33+E35+E37</f>
        <v>101773.04000000001</v>
      </c>
      <c r="F30" s="56">
        <f t="shared" si="1"/>
        <v>1100626.96</v>
      </c>
    </row>
    <row r="31" spans="1:6" ht="84.75" customHeight="1" x14ac:dyDescent="0.2">
      <c r="A31" s="84" t="s">
        <v>40</v>
      </c>
      <c r="B31" s="101" t="s">
        <v>28</v>
      </c>
      <c r="C31" s="113" t="s">
        <v>219</v>
      </c>
      <c r="D31" s="76">
        <f>D32</f>
        <v>628900</v>
      </c>
      <c r="E31" s="76">
        <f>E32</f>
        <v>48954.03</v>
      </c>
      <c r="F31" s="56">
        <f t="shared" si="1"/>
        <v>579945.97</v>
      </c>
    </row>
    <row r="32" spans="1:6" ht="119.25" customHeight="1" x14ac:dyDescent="0.2">
      <c r="A32" s="102" t="s">
        <v>41</v>
      </c>
      <c r="B32" s="101" t="s">
        <v>28</v>
      </c>
      <c r="C32" s="113" t="s">
        <v>220</v>
      </c>
      <c r="D32" s="56">
        <v>628900</v>
      </c>
      <c r="E32" s="56">
        <v>48954.03</v>
      </c>
      <c r="F32" s="56">
        <f t="shared" si="1"/>
        <v>579945.97</v>
      </c>
    </row>
    <row r="33" spans="1:6" ht="86.1" customHeight="1" x14ac:dyDescent="0.2">
      <c r="A33" s="102" t="s">
        <v>42</v>
      </c>
      <c r="B33" s="101" t="s">
        <v>28</v>
      </c>
      <c r="C33" s="113" t="s">
        <v>221</v>
      </c>
      <c r="D33" s="56">
        <f>D34</f>
        <v>2800</v>
      </c>
      <c r="E33" s="56">
        <f>E34</f>
        <v>248.03</v>
      </c>
      <c r="F33" s="56">
        <f t="shared" si="1"/>
        <v>2551.9699999999998</v>
      </c>
    </row>
    <row r="34" spans="1:6" ht="132.75" customHeight="1" x14ac:dyDescent="0.2">
      <c r="A34" s="102" t="s">
        <v>43</v>
      </c>
      <c r="B34" s="101" t="s">
        <v>28</v>
      </c>
      <c r="C34" s="113" t="s">
        <v>222</v>
      </c>
      <c r="D34" s="56">
        <v>2800</v>
      </c>
      <c r="E34" s="56">
        <v>248.03</v>
      </c>
      <c r="F34" s="56">
        <f t="shared" si="1"/>
        <v>2551.9699999999998</v>
      </c>
    </row>
    <row r="35" spans="1:6" ht="81.75" customHeight="1" x14ac:dyDescent="0.2">
      <c r="A35" s="84" t="s">
        <v>44</v>
      </c>
      <c r="B35" s="101" t="s">
        <v>28</v>
      </c>
      <c r="C35" s="113" t="s">
        <v>223</v>
      </c>
      <c r="D35" s="56">
        <f>D36</f>
        <v>635100</v>
      </c>
      <c r="E35" s="56">
        <f>E36</f>
        <v>56675.8</v>
      </c>
      <c r="F35" s="56">
        <f t="shared" si="1"/>
        <v>578424.19999999995</v>
      </c>
    </row>
    <row r="36" spans="1:6" ht="123" customHeight="1" x14ac:dyDescent="0.2">
      <c r="A36" s="102" t="s">
        <v>45</v>
      </c>
      <c r="B36" s="101" t="s">
        <v>28</v>
      </c>
      <c r="C36" s="113" t="s">
        <v>224</v>
      </c>
      <c r="D36" s="56">
        <v>635100</v>
      </c>
      <c r="E36" s="56">
        <v>56675.8</v>
      </c>
      <c r="F36" s="56">
        <f t="shared" si="1"/>
        <v>578424.19999999995</v>
      </c>
    </row>
    <row r="37" spans="1:6" ht="80.25" customHeight="1" x14ac:dyDescent="0.2">
      <c r="A37" s="84" t="s">
        <v>46</v>
      </c>
      <c r="B37" s="101" t="s">
        <v>28</v>
      </c>
      <c r="C37" s="113" t="s">
        <v>225</v>
      </c>
      <c r="D37" s="56">
        <f>D38</f>
        <v>-64400</v>
      </c>
      <c r="E37" s="56">
        <f>E38</f>
        <v>-4104.82</v>
      </c>
      <c r="F37" s="56">
        <f t="shared" si="1"/>
        <v>-60295.18</v>
      </c>
    </row>
    <row r="38" spans="1:6" ht="121.5" customHeight="1" x14ac:dyDescent="0.2">
      <c r="A38" s="102" t="s">
        <v>47</v>
      </c>
      <c r="B38" s="101" t="s">
        <v>28</v>
      </c>
      <c r="C38" s="113" t="s">
        <v>226</v>
      </c>
      <c r="D38" s="56">
        <v>-64400</v>
      </c>
      <c r="E38" s="56">
        <v>-4104.82</v>
      </c>
      <c r="F38" s="56">
        <f t="shared" si="1"/>
        <v>-60295.18</v>
      </c>
    </row>
    <row r="39" spans="1:6" ht="23.25" customHeight="1" x14ac:dyDescent="0.2">
      <c r="A39" s="132" t="s">
        <v>289</v>
      </c>
      <c r="B39" s="101" t="s">
        <v>28</v>
      </c>
      <c r="C39" s="134" t="s">
        <v>294</v>
      </c>
      <c r="D39" s="56">
        <f t="shared" ref="D39:F41" si="2">D40</f>
        <v>195100</v>
      </c>
      <c r="E39" s="147">
        <f t="shared" si="2"/>
        <v>0</v>
      </c>
      <c r="F39" s="56">
        <f t="shared" si="2"/>
        <v>195100</v>
      </c>
    </row>
    <row r="40" spans="1:6" ht="17.25" customHeight="1" x14ac:dyDescent="0.2">
      <c r="A40" s="108" t="s">
        <v>290</v>
      </c>
      <c r="B40" s="101" t="s">
        <v>28</v>
      </c>
      <c r="C40" s="134" t="s">
        <v>293</v>
      </c>
      <c r="D40" s="56">
        <f t="shared" si="2"/>
        <v>195100</v>
      </c>
      <c r="E40" s="109">
        <f t="shared" si="2"/>
        <v>0</v>
      </c>
      <c r="F40" s="56">
        <f t="shared" si="2"/>
        <v>195100</v>
      </c>
    </row>
    <row r="41" spans="1:6" ht="12" customHeight="1" x14ac:dyDescent="0.2">
      <c r="A41" s="108" t="s">
        <v>290</v>
      </c>
      <c r="B41" s="101" t="s">
        <v>28</v>
      </c>
      <c r="C41" s="134" t="s">
        <v>295</v>
      </c>
      <c r="D41" s="56">
        <f t="shared" si="2"/>
        <v>195100</v>
      </c>
      <c r="E41" s="109">
        <f t="shared" si="2"/>
        <v>0</v>
      </c>
      <c r="F41" s="56">
        <f t="shared" si="2"/>
        <v>195100</v>
      </c>
    </row>
    <row r="42" spans="1:6" ht="59.25" customHeight="1" x14ac:dyDescent="0.2">
      <c r="A42" s="133" t="s">
        <v>291</v>
      </c>
      <c r="B42" s="101" t="s">
        <v>28</v>
      </c>
      <c r="C42" s="134" t="s">
        <v>292</v>
      </c>
      <c r="D42" s="56">
        <v>195100</v>
      </c>
      <c r="E42" s="109">
        <v>0</v>
      </c>
      <c r="F42" s="56">
        <f t="shared" si="1"/>
        <v>195100</v>
      </c>
    </row>
    <row r="43" spans="1:6" x14ac:dyDescent="0.2">
      <c r="A43" s="84" t="s">
        <v>48</v>
      </c>
      <c r="B43" s="101" t="s">
        <v>28</v>
      </c>
      <c r="C43" s="113" t="s">
        <v>227</v>
      </c>
      <c r="D43" s="56">
        <f>D44+D47+D51</f>
        <v>3681200</v>
      </c>
      <c r="E43" s="138">
        <f>E44+E47+E51</f>
        <v>81993.48</v>
      </c>
      <c r="F43" s="56">
        <f t="shared" si="1"/>
        <v>3599206.52</v>
      </c>
    </row>
    <row r="44" spans="1:6" ht="15" customHeight="1" x14ac:dyDescent="0.2">
      <c r="A44" s="84" t="s">
        <v>49</v>
      </c>
      <c r="B44" s="101" t="s">
        <v>28</v>
      </c>
      <c r="C44" s="113" t="s">
        <v>228</v>
      </c>
      <c r="D44" s="56">
        <f>D45</f>
        <v>155000</v>
      </c>
      <c r="E44" s="56">
        <f>E45</f>
        <v>11462.78</v>
      </c>
      <c r="F44" s="56">
        <f t="shared" si="1"/>
        <v>143537.22</v>
      </c>
    </row>
    <row r="45" spans="1:6" ht="53.25" customHeight="1" x14ac:dyDescent="0.2">
      <c r="A45" s="103" t="s">
        <v>50</v>
      </c>
      <c r="B45" s="101" t="s">
        <v>28</v>
      </c>
      <c r="C45" s="113" t="s">
        <v>229</v>
      </c>
      <c r="D45" s="56">
        <v>155000</v>
      </c>
      <c r="E45" s="56">
        <f>E46</f>
        <v>11462.78</v>
      </c>
      <c r="F45" s="56">
        <f>D45-E45</f>
        <v>143537.22</v>
      </c>
    </row>
    <row r="46" spans="1:6" ht="88.5" customHeight="1" x14ac:dyDescent="0.2">
      <c r="A46" s="84" t="s">
        <v>51</v>
      </c>
      <c r="B46" s="101" t="s">
        <v>28</v>
      </c>
      <c r="C46" s="113" t="s">
        <v>230</v>
      </c>
      <c r="D46" s="82">
        <v>0</v>
      </c>
      <c r="E46" s="56">
        <v>11462.78</v>
      </c>
      <c r="F46" s="56">
        <f t="shared" si="1"/>
        <v>-11462.78</v>
      </c>
    </row>
    <row r="47" spans="1:6" ht="15" customHeight="1" x14ac:dyDescent="0.2">
      <c r="A47" s="84" t="s">
        <v>52</v>
      </c>
      <c r="B47" s="101" t="s">
        <v>28</v>
      </c>
      <c r="C47" s="113" t="s">
        <v>231</v>
      </c>
      <c r="D47" s="56">
        <f>D48+D49</f>
        <v>1504000</v>
      </c>
      <c r="E47" s="56">
        <f>E48+E49</f>
        <v>40268.82</v>
      </c>
      <c r="F47" s="56">
        <f>D47-E47</f>
        <v>1463731.18</v>
      </c>
    </row>
    <row r="48" spans="1:6" ht="13.5" customHeight="1" x14ac:dyDescent="0.2">
      <c r="A48" s="94" t="s">
        <v>53</v>
      </c>
      <c r="B48" s="101" t="s">
        <v>28</v>
      </c>
      <c r="C48" s="113" t="s">
        <v>232</v>
      </c>
      <c r="D48" s="56">
        <v>36000</v>
      </c>
      <c r="E48" s="109">
        <v>0</v>
      </c>
      <c r="F48" s="56">
        <f>D48-E48</f>
        <v>36000</v>
      </c>
    </row>
    <row r="49" spans="1:6" ht="15" customHeight="1" x14ac:dyDescent="0.2">
      <c r="A49" s="84" t="s">
        <v>54</v>
      </c>
      <c r="B49" s="101" t="s">
        <v>28</v>
      </c>
      <c r="C49" s="113" t="s">
        <v>233</v>
      </c>
      <c r="D49" s="56">
        <v>1468000</v>
      </c>
      <c r="E49" s="56">
        <v>40268.82</v>
      </c>
      <c r="F49" s="56">
        <f t="shared" si="1"/>
        <v>1427731.18</v>
      </c>
    </row>
    <row r="50" spans="1:6" ht="51.75" customHeight="1" x14ac:dyDescent="0.2">
      <c r="A50" s="84" t="s">
        <v>55</v>
      </c>
      <c r="B50" s="101" t="s">
        <v>28</v>
      </c>
      <c r="C50" s="113" t="s">
        <v>234</v>
      </c>
      <c r="D50" s="82">
        <v>0</v>
      </c>
      <c r="E50" s="56">
        <v>40268.82</v>
      </c>
      <c r="F50" s="56">
        <f t="shared" si="1"/>
        <v>-40268.82</v>
      </c>
    </row>
    <row r="51" spans="1:6" ht="15" customHeight="1" x14ac:dyDescent="0.2">
      <c r="A51" s="84" t="s">
        <v>56</v>
      </c>
      <c r="B51" s="101" t="s">
        <v>28</v>
      </c>
      <c r="C51" s="113" t="s">
        <v>235</v>
      </c>
      <c r="D51" s="56">
        <f>D52+D55</f>
        <v>2022200</v>
      </c>
      <c r="E51" s="56">
        <f>E52+E55</f>
        <v>30261.88</v>
      </c>
      <c r="F51" s="56">
        <f t="shared" si="1"/>
        <v>1991938.12</v>
      </c>
    </row>
    <row r="52" spans="1:6" ht="17.25" customHeight="1" x14ac:dyDescent="0.2">
      <c r="A52" s="84" t="s">
        <v>57</v>
      </c>
      <c r="B52" s="101" t="s">
        <v>28</v>
      </c>
      <c r="C52" s="113" t="s">
        <v>236</v>
      </c>
      <c r="D52" s="56">
        <f>D53</f>
        <v>675000</v>
      </c>
      <c r="E52" s="109">
        <f>E53</f>
        <v>0</v>
      </c>
      <c r="F52" s="56">
        <f t="shared" si="1"/>
        <v>675000</v>
      </c>
    </row>
    <row r="53" spans="1:6" ht="46.5" customHeight="1" x14ac:dyDescent="0.2">
      <c r="A53" s="84" t="s">
        <v>58</v>
      </c>
      <c r="B53" s="101" t="s">
        <v>28</v>
      </c>
      <c r="C53" s="113" t="s">
        <v>237</v>
      </c>
      <c r="D53" s="56">
        <v>675000</v>
      </c>
      <c r="E53" s="109">
        <f>E54</f>
        <v>0</v>
      </c>
      <c r="F53" s="56">
        <f t="shared" si="1"/>
        <v>675000</v>
      </c>
    </row>
    <row r="54" spans="1:6" ht="63" customHeight="1" x14ac:dyDescent="0.2">
      <c r="A54" s="84" t="s">
        <v>302</v>
      </c>
      <c r="B54" s="101" t="s">
        <v>28</v>
      </c>
      <c r="C54" s="113" t="s">
        <v>268</v>
      </c>
      <c r="D54" s="82">
        <v>0</v>
      </c>
      <c r="E54" s="109">
        <v>0</v>
      </c>
      <c r="F54" s="56">
        <f t="shared" si="1"/>
        <v>0</v>
      </c>
    </row>
    <row r="55" spans="1:6" ht="16.5" customHeight="1" x14ac:dyDescent="0.2">
      <c r="A55" s="84" t="s">
        <v>59</v>
      </c>
      <c r="B55" s="101" t="s">
        <v>28</v>
      </c>
      <c r="C55" s="113" t="s">
        <v>238</v>
      </c>
      <c r="D55" s="56">
        <f>D56</f>
        <v>1347200</v>
      </c>
      <c r="E55" s="56">
        <f>E56</f>
        <v>30261.88</v>
      </c>
      <c r="F55" s="56">
        <f t="shared" si="1"/>
        <v>1316938.1200000001</v>
      </c>
    </row>
    <row r="56" spans="1:6" ht="49.5" customHeight="1" x14ac:dyDescent="0.2">
      <c r="A56" s="84" t="s">
        <v>60</v>
      </c>
      <c r="B56" s="101" t="s">
        <v>28</v>
      </c>
      <c r="C56" s="113" t="s">
        <v>239</v>
      </c>
      <c r="D56" s="56">
        <v>1347200</v>
      </c>
      <c r="E56" s="56">
        <f>E57</f>
        <v>30261.88</v>
      </c>
      <c r="F56" s="56">
        <f t="shared" si="1"/>
        <v>1316938.1200000001</v>
      </c>
    </row>
    <row r="57" spans="1:6" ht="78.75" customHeight="1" x14ac:dyDescent="0.2">
      <c r="A57" s="84" t="s">
        <v>267</v>
      </c>
      <c r="B57" s="101" t="s">
        <v>28</v>
      </c>
      <c r="C57" s="113" t="s">
        <v>266</v>
      </c>
      <c r="D57" s="82">
        <v>0</v>
      </c>
      <c r="E57" s="56">
        <v>30261.88</v>
      </c>
      <c r="F57" s="56">
        <f t="shared" si="1"/>
        <v>-30261.88</v>
      </c>
    </row>
    <row r="58" spans="1:6" ht="48.75" customHeight="1" x14ac:dyDescent="0.2">
      <c r="A58" s="84" t="s">
        <v>61</v>
      </c>
      <c r="B58" s="101" t="s">
        <v>28</v>
      </c>
      <c r="C58" s="113" t="s">
        <v>240</v>
      </c>
      <c r="D58" s="56">
        <f>D59</f>
        <v>76000</v>
      </c>
      <c r="E58" s="139">
        <f t="shared" ref="E58:E60" si="3">E59</f>
        <v>3108.51</v>
      </c>
      <c r="F58" s="56">
        <f t="shared" si="1"/>
        <v>72891.490000000005</v>
      </c>
    </row>
    <row r="59" spans="1:6" ht="89.25" customHeight="1" x14ac:dyDescent="0.2">
      <c r="A59" s="102" t="s">
        <v>62</v>
      </c>
      <c r="B59" s="101" t="s">
        <v>28</v>
      </c>
      <c r="C59" s="113" t="s">
        <v>241</v>
      </c>
      <c r="D59" s="56">
        <f>D60</f>
        <v>76000</v>
      </c>
      <c r="E59" s="135">
        <f t="shared" si="3"/>
        <v>3108.51</v>
      </c>
      <c r="F59" s="56">
        <f t="shared" si="1"/>
        <v>72891.490000000005</v>
      </c>
    </row>
    <row r="60" spans="1:6" ht="73.900000000000006" customHeight="1" x14ac:dyDescent="0.2">
      <c r="A60" s="84" t="s">
        <v>63</v>
      </c>
      <c r="B60" s="101" t="s">
        <v>28</v>
      </c>
      <c r="C60" s="113" t="s">
        <v>242</v>
      </c>
      <c r="D60" s="56">
        <f>D61</f>
        <v>76000</v>
      </c>
      <c r="E60" s="135">
        <f t="shared" si="3"/>
        <v>3108.51</v>
      </c>
      <c r="F60" s="56">
        <f t="shared" si="1"/>
        <v>72891.490000000005</v>
      </c>
    </row>
    <row r="61" spans="1:6" ht="86.1" customHeight="1" x14ac:dyDescent="0.2">
      <c r="A61" s="102" t="s">
        <v>64</v>
      </c>
      <c r="B61" s="101" t="s">
        <v>28</v>
      </c>
      <c r="C61" s="113" t="s">
        <v>243</v>
      </c>
      <c r="D61" s="56">
        <v>76000</v>
      </c>
      <c r="E61" s="135">
        <v>3108.51</v>
      </c>
      <c r="F61" s="56">
        <f t="shared" si="1"/>
        <v>72891.490000000005</v>
      </c>
    </row>
    <row r="62" spans="1:6" x14ac:dyDescent="0.2">
      <c r="A62" s="84" t="s">
        <v>65</v>
      </c>
      <c r="B62" s="101" t="s">
        <v>28</v>
      </c>
      <c r="C62" s="113" t="s">
        <v>244</v>
      </c>
      <c r="D62" s="56">
        <f>D63</f>
        <v>1000</v>
      </c>
      <c r="E62" s="109">
        <f>E63</f>
        <v>0</v>
      </c>
      <c r="F62" s="56">
        <f t="shared" si="1"/>
        <v>1000</v>
      </c>
    </row>
    <row r="63" spans="1:6" ht="32.25" customHeight="1" x14ac:dyDescent="0.2">
      <c r="A63" s="84" t="s">
        <v>66</v>
      </c>
      <c r="B63" s="101" t="s">
        <v>28</v>
      </c>
      <c r="C63" s="113" t="s">
        <v>245</v>
      </c>
      <c r="D63" s="56">
        <f>D64</f>
        <v>1000</v>
      </c>
      <c r="E63" s="82">
        <v>0</v>
      </c>
      <c r="F63" s="56">
        <f t="shared" si="1"/>
        <v>1000</v>
      </c>
    </row>
    <row r="64" spans="1:6" ht="76.5" customHeight="1" x14ac:dyDescent="0.2">
      <c r="A64" s="84" t="s">
        <v>271</v>
      </c>
      <c r="B64" s="101" t="s">
        <v>28</v>
      </c>
      <c r="C64" s="113" t="s">
        <v>246</v>
      </c>
      <c r="D64" s="56">
        <f>D65</f>
        <v>1000</v>
      </c>
      <c r="E64" s="82">
        <v>0</v>
      </c>
      <c r="F64" s="56">
        <f t="shared" si="1"/>
        <v>1000</v>
      </c>
    </row>
    <row r="65" spans="1:8" ht="79.5" customHeight="1" x14ac:dyDescent="0.2">
      <c r="A65" s="84" t="s">
        <v>272</v>
      </c>
      <c r="B65" s="101" t="s">
        <v>28</v>
      </c>
      <c r="C65" s="113" t="s">
        <v>247</v>
      </c>
      <c r="D65" s="56">
        <v>1000</v>
      </c>
      <c r="E65" s="82">
        <v>0</v>
      </c>
      <c r="F65" s="56">
        <f t="shared" si="1"/>
        <v>1000</v>
      </c>
    </row>
    <row r="66" spans="1:8" x14ac:dyDescent="0.2">
      <c r="A66" s="84" t="s">
        <v>67</v>
      </c>
      <c r="B66" s="101" t="s">
        <v>28</v>
      </c>
      <c r="C66" s="113" t="s">
        <v>248</v>
      </c>
      <c r="D66" s="76">
        <f>D67</f>
        <v>8258300</v>
      </c>
      <c r="E66" s="76">
        <f>E67+E78</f>
        <v>684846.76</v>
      </c>
      <c r="F66" s="96">
        <f t="shared" si="1"/>
        <v>7573453.2400000002</v>
      </c>
    </row>
    <row r="67" spans="1:8" ht="47.25" customHeight="1" x14ac:dyDescent="0.2">
      <c r="A67" s="84" t="s">
        <v>68</v>
      </c>
      <c r="B67" s="101" t="s">
        <v>28</v>
      </c>
      <c r="C67" s="113" t="s">
        <v>249</v>
      </c>
      <c r="D67" s="76">
        <f>D68+D73</f>
        <v>8258300</v>
      </c>
      <c r="E67" s="76">
        <f>E68+E73</f>
        <v>676746.76</v>
      </c>
      <c r="F67" s="96">
        <f t="shared" si="1"/>
        <v>7581553.2400000002</v>
      </c>
    </row>
    <row r="68" spans="1:8" ht="34.5" customHeight="1" x14ac:dyDescent="0.2">
      <c r="A68" s="104" t="s">
        <v>69</v>
      </c>
      <c r="B68" s="101" t="s">
        <v>28</v>
      </c>
      <c r="C68" s="113" t="s">
        <v>250</v>
      </c>
      <c r="D68" s="76">
        <f>D69+D71</f>
        <v>8093800</v>
      </c>
      <c r="E68" s="76">
        <f>E69+E71</f>
        <v>674483</v>
      </c>
      <c r="F68" s="96">
        <f t="shared" si="1"/>
        <v>7419317</v>
      </c>
    </row>
    <row r="69" spans="1:8" ht="41.25" customHeight="1" x14ac:dyDescent="0.2">
      <c r="A69" s="94" t="s">
        <v>278</v>
      </c>
      <c r="B69" s="101" t="s">
        <v>28</v>
      </c>
      <c r="C69" s="113" t="s">
        <v>280</v>
      </c>
      <c r="D69" s="76">
        <f>D70</f>
        <v>645100</v>
      </c>
      <c r="E69" s="76">
        <f>E70</f>
        <v>53758</v>
      </c>
      <c r="F69" s="96">
        <f>F70</f>
        <v>591342</v>
      </c>
    </row>
    <row r="70" spans="1:8" ht="48" customHeight="1" x14ac:dyDescent="0.2">
      <c r="A70" s="94" t="s">
        <v>277</v>
      </c>
      <c r="B70" s="101" t="s">
        <v>28</v>
      </c>
      <c r="C70" s="113" t="s">
        <v>279</v>
      </c>
      <c r="D70" s="76">
        <v>645100</v>
      </c>
      <c r="E70" s="76">
        <v>53758</v>
      </c>
      <c r="F70" s="126">
        <f>D70-E70</f>
        <v>591342</v>
      </c>
    </row>
    <row r="71" spans="1:8" ht="48" customHeight="1" x14ac:dyDescent="0.2">
      <c r="A71" s="108" t="s">
        <v>282</v>
      </c>
      <c r="B71" s="101" t="s">
        <v>28</v>
      </c>
      <c r="C71" s="113" t="s">
        <v>304</v>
      </c>
      <c r="D71" s="105">
        <f>D72</f>
        <v>7448700</v>
      </c>
      <c r="E71" s="76">
        <f>E72</f>
        <v>620725</v>
      </c>
      <c r="F71" s="126">
        <f>F72</f>
        <v>6827975</v>
      </c>
      <c r="H71" s="140"/>
    </row>
    <row r="72" spans="1:8" ht="48" customHeight="1" x14ac:dyDescent="0.2">
      <c r="A72" s="108" t="s">
        <v>281</v>
      </c>
      <c r="B72" s="101" t="s">
        <v>28</v>
      </c>
      <c r="C72" s="113" t="s">
        <v>303</v>
      </c>
      <c r="D72" s="105">
        <v>7448700</v>
      </c>
      <c r="E72" s="76">
        <v>620725</v>
      </c>
      <c r="F72" s="126">
        <f>D72-E72</f>
        <v>6827975</v>
      </c>
    </row>
    <row r="73" spans="1:8" ht="42" customHeight="1" x14ac:dyDescent="0.2">
      <c r="A73" s="104" t="s">
        <v>70</v>
      </c>
      <c r="B73" s="101" t="s">
        <v>28</v>
      </c>
      <c r="C73" s="113" t="s">
        <v>251</v>
      </c>
      <c r="D73" s="76">
        <f>D74+D76</f>
        <v>164500</v>
      </c>
      <c r="E73" s="76">
        <f>E74+E76</f>
        <v>2263.7600000000002</v>
      </c>
      <c r="F73" s="109">
        <f t="shared" si="1"/>
        <v>162236.24</v>
      </c>
    </row>
    <row r="74" spans="1:8" ht="47.25" customHeight="1" x14ac:dyDescent="0.2">
      <c r="A74" s="104" t="s">
        <v>71</v>
      </c>
      <c r="B74" s="101" t="s">
        <v>28</v>
      </c>
      <c r="C74" s="113" t="s">
        <v>252</v>
      </c>
      <c r="D74" s="76">
        <v>200</v>
      </c>
      <c r="E74" s="126">
        <f>E75</f>
        <v>0</v>
      </c>
      <c r="F74" s="82">
        <f t="shared" si="1"/>
        <v>200</v>
      </c>
    </row>
    <row r="75" spans="1:8" ht="45" customHeight="1" x14ac:dyDescent="0.2">
      <c r="A75" s="104" t="s">
        <v>72</v>
      </c>
      <c r="B75" s="101" t="s">
        <v>28</v>
      </c>
      <c r="C75" s="113" t="s">
        <v>253</v>
      </c>
      <c r="D75" s="76">
        <v>200</v>
      </c>
      <c r="E75" s="126">
        <v>0</v>
      </c>
      <c r="F75" s="82">
        <f t="shared" si="1"/>
        <v>200</v>
      </c>
    </row>
    <row r="76" spans="1:8" ht="59.25" customHeight="1" x14ac:dyDescent="0.2">
      <c r="A76" s="95" t="s">
        <v>276</v>
      </c>
      <c r="B76" s="101" t="s">
        <v>28</v>
      </c>
      <c r="C76" s="113" t="s">
        <v>254</v>
      </c>
      <c r="D76" s="76">
        <f>D77</f>
        <v>164300</v>
      </c>
      <c r="E76" s="76">
        <f>E77</f>
        <v>2263.7600000000002</v>
      </c>
      <c r="F76" s="82">
        <f t="shared" ref="F76" si="4">D76-E76</f>
        <v>162036.24</v>
      </c>
    </row>
    <row r="77" spans="1:8" ht="59.25" customHeight="1" x14ac:dyDescent="0.2">
      <c r="A77" s="95" t="s">
        <v>275</v>
      </c>
      <c r="B77" s="101" t="s">
        <v>28</v>
      </c>
      <c r="C77" s="113" t="s">
        <v>255</v>
      </c>
      <c r="D77" s="76">
        <v>164300</v>
      </c>
      <c r="E77" s="76">
        <v>2263.7600000000002</v>
      </c>
      <c r="F77" s="82">
        <f>D77-E77</f>
        <v>162036.24</v>
      </c>
    </row>
    <row r="78" spans="1:8" ht="84" customHeight="1" x14ac:dyDescent="0.2">
      <c r="A78" s="95" t="s">
        <v>307</v>
      </c>
      <c r="B78" s="101" t="s">
        <v>28</v>
      </c>
      <c r="C78" s="113" t="s">
        <v>314</v>
      </c>
      <c r="D78" s="126">
        <f t="shared" ref="D78:F80" si="5">D79</f>
        <v>0</v>
      </c>
      <c r="E78" s="76">
        <f t="shared" si="5"/>
        <v>8100</v>
      </c>
      <c r="F78" s="82">
        <f t="shared" si="5"/>
        <v>-8100</v>
      </c>
    </row>
    <row r="79" spans="1:8" ht="96.75" customHeight="1" x14ac:dyDescent="0.2">
      <c r="A79" s="95" t="s">
        <v>308</v>
      </c>
      <c r="B79" s="101" t="s">
        <v>28</v>
      </c>
      <c r="C79" s="113" t="s">
        <v>313</v>
      </c>
      <c r="D79" s="126">
        <f t="shared" si="5"/>
        <v>0</v>
      </c>
      <c r="E79" s="76">
        <f t="shared" si="5"/>
        <v>8100</v>
      </c>
      <c r="F79" s="82">
        <f t="shared" si="5"/>
        <v>-8100</v>
      </c>
    </row>
    <row r="80" spans="1:8" ht="103.5" customHeight="1" x14ac:dyDescent="0.2">
      <c r="A80" s="95" t="s">
        <v>309</v>
      </c>
      <c r="B80" s="101" t="s">
        <v>28</v>
      </c>
      <c r="C80" s="113" t="s">
        <v>312</v>
      </c>
      <c r="D80" s="126">
        <f t="shared" si="5"/>
        <v>0</v>
      </c>
      <c r="E80" s="76">
        <f t="shared" si="5"/>
        <v>8100</v>
      </c>
      <c r="F80" s="82">
        <f t="shared" si="5"/>
        <v>-8100</v>
      </c>
    </row>
    <row r="81" spans="1:6" ht="81" customHeight="1" x14ac:dyDescent="0.2">
      <c r="A81" s="95" t="s">
        <v>310</v>
      </c>
      <c r="B81" s="101" t="s">
        <v>28</v>
      </c>
      <c r="C81" s="113" t="s">
        <v>311</v>
      </c>
      <c r="D81" s="126">
        <v>0</v>
      </c>
      <c r="E81" s="76">
        <v>8100</v>
      </c>
      <c r="F81" s="82">
        <f>D81-E81</f>
        <v>-8100</v>
      </c>
    </row>
  </sheetData>
  <mergeCells count="13">
    <mergeCell ref="F20:F2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E7"/>
  </mergeCells>
  <pageMargins left="0.39370078740157483" right="0.39370078740157483" top="0.78740157480314965" bottom="0.39370078740157483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0"/>
  <sheetViews>
    <sheetView showGridLines="0" tabSelected="1" topLeftCell="A111" zoomScale="106" zoomScaleNormal="106" workbookViewId="0">
      <selection activeCell="C127" sqref="C1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140625" customWidth="1"/>
    <col min="4" max="5" width="17.140625" customWidth="1"/>
    <col min="6" max="6" width="18.7109375" customWidth="1"/>
  </cols>
  <sheetData>
    <row r="2" spans="1:6" ht="15" customHeight="1" x14ac:dyDescent="0.25">
      <c r="A2" s="176" t="s">
        <v>73</v>
      </c>
      <c r="B2" s="176"/>
      <c r="C2" s="176"/>
      <c r="D2" s="176"/>
      <c r="E2" s="1"/>
      <c r="F2" s="13" t="s">
        <v>74</v>
      </c>
    </row>
    <row r="3" spans="1:6" ht="13.5" customHeight="1" x14ac:dyDescent="0.2">
      <c r="A3" s="5"/>
      <c r="B3" s="5"/>
      <c r="C3" s="28"/>
      <c r="D3" s="10"/>
      <c r="E3" s="10"/>
      <c r="F3" s="10"/>
    </row>
    <row r="4" spans="1:6" ht="10.15" customHeight="1" x14ac:dyDescent="0.2">
      <c r="A4" s="197" t="s">
        <v>18</v>
      </c>
      <c r="B4" s="183" t="s">
        <v>19</v>
      </c>
      <c r="C4" s="195" t="s">
        <v>75</v>
      </c>
      <c r="D4" s="186" t="s">
        <v>21</v>
      </c>
      <c r="E4" s="200" t="s">
        <v>22</v>
      </c>
      <c r="F4" s="192" t="s">
        <v>23</v>
      </c>
    </row>
    <row r="5" spans="1:6" ht="5.45" customHeight="1" x14ac:dyDescent="0.2">
      <c r="A5" s="198"/>
      <c r="B5" s="184"/>
      <c r="C5" s="196"/>
      <c r="D5" s="187"/>
      <c r="E5" s="201"/>
      <c r="F5" s="193"/>
    </row>
    <row r="6" spans="1:6" ht="9.6" customHeight="1" x14ac:dyDescent="0.2">
      <c r="A6" s="198"/>
      <c r="B6" s="184"/>
      <c r="C6" s="196"/>
      <c r="D6" s="187"/>
      <c r="E6" s="201"/>
      <c r="F6" s="193"/>
    </row>
    <row r="7" spans="1:6" ht="6" customHeight="1" x14ac:dyDescent="0.2">
      <c r="A7" s="198"/>
      <c r="B7" s="184"/>
      <c r="C7" s="196"/>
      <c r="D7" s="187"/>
      <c r="E7" s="201"/>
      <c r="F7" s="193"/>
    </row>
    <row r="8" spans="1:6" ht="6.6" customHeight="1" x14ac:dyDescent="0.2">
      <c r="A8" s="198"/>
      <c r="B8" s="184"/>
      <c r="C8" s="196"/>
      <c r="D8" s="187"/>
      <c r="E8" s="201"/>
      <c r="F8" s="193"/>
    </row>
    <row r="9" spans="1:6" ht="10.9" customHeight="1" x14ac:dyDescent="0.2">
      <c r="A9" s="198"/>
      <c r="B9" s="184"/>
      <c r="C9" s="196"/>
      <c r="D9" s="187"/>
      <c r="E9" s="201"/>
      <c r="F9" s="193"/>
    </row>
    <row r="10" spans="1:6" ht="4.1500000000000004" hidden="1" customHeight="1" x14ac:dyDescent="0.2">
      <c r="A10" s="198"/>
      <c r="B10" s="184"/>
      <c r="C10" s="29"/>
      <c r="D10" s="187"/>
      <c r="E10" s="30"/>
      <c r="F10" s="31"/>
    </row>
    <row r="11" spans="1:6" ht="13.15" hidden="1" customHeight="1" x14ac:dyDescent="0.2">
      <c r="A11" s="199"/>
      <c r="B11" s="185"/>
      <c r="C11" s="32"/>
      <c r="D11" s="188"/>
      <c r="E11" s="33"/>
      <c r="F11" s="34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24</v>
      </c>
      <c r="E12" s="35" t="s">
        <v>25</v>
      </c>
      <c r="F12" s="23" t="s">
        <v>26</v>
      </c>
    </row>
    <row r="13" spans="1:6" x14ac:dyDescent="0.2">
      <c r="A13" s="68" t="s">
        <v>76</v>
      </c>
      <c r="B13" s="36" t="s">
        <v>77</v>
      </c>
      <c r="C13" s="37" t="s">
        <v>78</v>
      </c>
      <c r="D13" s="58">
        <f>D17+D38+D43+D49+D75+D87+D103+D120+D154+D163+D171+D180</f>
        <v>15048700</v>
      </c>
      <c r="E13" s="58">
        <f>E17+E38+E43+E49+E75+E87+E103+E120+E154+E163+E171</f>
        <v>263811.55</v>
      </c>
      <c r="F13" s="59">
        <f>D13-E13</f>
        <v>14784888.449999999</v>
      </c>
    </row>
    <row r="14" spans="1:6" x14ac:dyDescent="0.2">
      <c r="A14" s="69" t="s">
        <v>30</v>
      </c>
      <c r="B14" s="38"/>
      <c r="C14" s="39"/>
      <c r="D14" s="60"/>
      <c r="E14" s="61"/>
      <c r="F14" s="62"/>
    </row>
    <row r="15" spans="1:6" ht="32.25" customHeight="1" x14ac:dyDescent="0.2">
      <c r="A15" s="86" t="s">
        <v>12</v>
      </c>
      <c r="B15" s="40" t="s">
        <v>77</v>
      </c>
      <c r="C15" s="64" t="s">
        <v>79</v>
      </c>
      <c r="D15" s="56">
        <v>14062500</v>
      </c>
      <c r="E15" s="56">
        <f>E17+E43+E49+E75+E87+E103+E120+E154+E163+E171</f>
        <v>254361.55</v>
      </c>
      <c r="F15" s="63">
        <f>D15-E15</f>
        <v>13808138.449999999</v>
      </c>
    </row>
    <row r="16" spans="1:6" ht="14.25" x14ac:dyDescent="0.2">
      <c r="A16" s="97" t="s">
        <v>80</v>
      </c>
      <c r="B16" s="40" t="s">
        <v>77</v>
      </c>
      <c r="C16" s="64" t="s">
        <v>81</v>
      </c>
      <c r="D16" s="76">
        <f>D17+D37+D43+D49</f>
        <v>9090200</v>
      </c>
      <c r="E16" s="76">
        <f>E17+E37+E43+E49</f>
        <v>167550.53999999998</v>
      </c>
      <c r="F16" s="63">
        <f t="shared" ref="F16:F80" si="0">D16-E16</f>
        <v>8922649.4600000009</v>
      </c>
    </row>
    <row r="17" spans="1:6" ht="81" customHeight="1" x14ac:dyDescent="0.2">
      <c r="A17" s="86" t="s">
        <v>82</v>
      </c>
      <c r="B17" s="40" t="s">
        <v>77</v>
      </c>
      <c r="C17" s="64" t="s">
        <v>83</v>
      </c>
      <c r="D17" s="141">
        <f>D18+D31</f>
        <v>8533800</v>
      </c>
      <c r="E17" s="141">
        <f>E18+E31</f>
        <v>157224.53999999998</v>
      </c>
      <c r="F17" s="63">
        <f t="shared" si="0"/>
        <v>8376575.46</v>
      </c>
    </row>
    <row r="18" spans="1:6" ht="25.5" customHeight="1" x14ac:dyDescent="0.2">
      <c r="A18" s="87" t="s">
        <v>384</v>
      </c>
      <c r="B18" s="74" t="s">
        <v>77</v>
      </c>
      <c r="C18" s="75" t="s">
        <v>478</v>
      </c>
      <c r="D18" s="76">
        <f>D19</f>
        <v>8533600</v>
      </c>
      <c r="E18" s="77">
        <f>E19</f>
        <v>157224.53999999998</v>
      </c>
      <c r="F18" s="63">
        <f t="shared" si="0"/>
        <v>8376375.46</v>
      </c>
    </row>
    <row r="19" spans="1:6" ht="60" customHeight="1" x14ac:dyDescent="0.2">
      <c r="A19" s="86" t="s">
        <v>479</v>
      </c>
      <c r="B19" s="40" t="s">
        <v>77</v>
      </c>
      <c r="C19" s="64" t="s">
        <v>477</v>
      </c>
      <c r="D19" s="76">
        <f>D20+D26</f>
        <v>8533600</v>
      </c>
      <c r="E19" s="77">
        <f>E20+E26</f>
        <v>157224.53999999998</v>
      </c>
      <c r="F19" s="63">
        <f t="shared" si="0"/>
        <v>8376375.46</v>
      </c>
    </row>
    <row r="20" spans="1:6" ht="78" customHeight="1" x14ac:dyDescent="0.2">
      <c r="A20" s="88" t="s">
        <v>465</v>
      </c>
      <c r="B20" s="40" t="s">
        <v>77</v>
      </c>
      <c r="C20" s="64" t="s">
        <v>476</v>
      </c>
      <c r="D20" s="76">
        <f>FIO</f>
        <v>7065100</v>
      </c>
      <c r="E20" s="77">
        <f>E21</f>
        <v>99108.76</v>
      </c>
      <c r="F20" s="63">
        <f t="shared" si="0"/>
        <v>6965991.2400000002</v>
      </c>
    </row>
    <row r="21" spans="1:6" ht="94.5" customHeight="1" x14ac:dyDescent="0.2">
      <c r="A21" s="86" t="s">
        <v>85</v>
      </c>
      <c r="B21" s="40" t="s">
        <v>77</v>
      </c>
      <c r="C21" s="75" t="s">
        <v>475</v>
      </c>
      <c r="D21" s="76">
        <f>D22</f>
        <v>7065100</v>
      </c>
      <c r="E21" s="77">
        <f>E22</f>
        <v>99108.76</v>
      </c>
      <c r="F21" s="63">
        <f t="shared" si="0"/>
        <v>6965991.2400000002</v>
      </c>
    </row>
    <row r="22" spans="1:6" ht="42" customHeight="1" x14ac:dyDescent="0.2">
      <c r="A22" s="86" t="s">
        <v>86</v>
      </c>
      <c r="B22" s="40" t="s">
        <v>77</v>
      </c>
      <c r="C22" s="64" t="s">
        <v>474</v>
      </c>
      <c r="D22" s="76">
        <f>D23+D24+D25</f>
        <v>7065100</v>
      </c>
      <c r="E22" s="76">
        <f>E23+E24+E25</f>
        <v>99108.76</v>
      </c>
      <c r="F22" s="63">
        <f t="shared" si="0"/>
        <v>6965991.2400000002</v>
      </c>
    </row>
    <row r="23" spans="1:6" ht="44.25" customHeight="1" x14ac:dyDescent="0.2">
      <c r="A23" s="86" t="s">
        <v>260</v>
      </c>
      <c r="B23" s="40" t="s">
        <v>77</v>
      </c>
      <c r="C23" s="64" t="s">
        <v>473</v>
      </c>
      <c r="D23" s="76">
        <v>5170000</v>
      </c>
      <c r="E23" s="77">
        <v>99108.76</v>
      </c>
      <c r="F23" s="63">
        <f t="shared" si="0"/>
        <v>5070891.24</v>
      </c>
    </row>
    <row r="24" spans="1:6" ht="66.75" customHeight="1" x14ac:dyDescent="0.2">
      <c r="A24" s="86" t="s">
        <v>265</v>
      </c>
      <c r="B24" s="40" t="s">
        <v>77</v>
      </c>
      <c r="C24" s="64" t="s">
        <v>472</v>
      </c>
      <c r="D24" s="76">
        <v>333700</v>
      </c>
      <c r="E24" s="127">
        <v>0</v>
      </c>
      <c r="F24" s="63">
        <f t="shared" si="0"/>
        <v>333700</v>
      </c>
    </row>
    <row r="25" spans="1:6" ht="73.5" customHeight="1" x14ac:dyDescent="0.2">
      <c r="A25" s="86" t="s">
        <v>261</v>
      </c>
      <c r="B25" s="40" t="s">
        <v>77</v>
      </c>
      <c r="C25" s="64" t="s">
        <v>471</v>
      </c>
      <c r="D25" s="76">
        <v>1561400</v>
      </c>
      <c r="E25" s="127">
        <v>0</v>
      </c>
      <c r="F25" s="63">
        <f t="shared" si="0"/>
        <v>1561400</v>
      </c>
    </row>
    <row r="26" spans="1:6" ht="51.75" customHeight="1" x14ac:dyDescent="0.2">
      <c r="A26" s="88" t="s">
        <v>464</v>
      </c>
      <c r="B26" s="40" t="s">
        <v>77</v>
      </c>
      <c r="C26" s="64" t="s">
        <v>470</v>
      </c>
      <c r="D26" s="76">
        <f>D27</f>
        <v>1468500</v>
      </c>
      <c r="E26" s="77">
        <f>E27</f>
        <v>58115.78</v>
      </c>
      <c r="F26" s="63">
        <f t="shared" si="0"/>
        <v>1410384.22</v>
      </c>
    </row>
    <row r="27" spans="1:6" ht="53.25" customHeight="1" x14ac:dyDescent="0.2">
      <c r="A27" s="86" t="s">
        <v>87</v>
      </c>
      <c r="B27" s="40" t="s">
        <v>77</v>
      </c>
      <c r="C27" s="64" t="s">
        <v>469</v>
      </c>
      <c r="D27" s="76">
        <f>D28</f>
        <v>1468500</v>
      </c>
      <c r="E27" s="77">
        <f>E28</f>
        <v>58115.78</v>
      </c>
      <c r="F27" s="63">
        <f t="shared" si="0"/>
        <v>1410384.22</v>
      </c>
    </row>
    <row r="28" spans="1:6" ht="48.75" customHeight="1" x14ac:dyDescent="0.2">
      <c r="A28" s="86" t="s">
        <v>88</v>
      </c>
      <c r="B28" s="40" t="s">
        <v>77</v>
      </c>
      <c r="C28" s="64" t="s">
        <v>468</v>
      </c>
      <c r="D28" s="76">
        <f>D29+D30</f>
        <v>1468500</v>
      </c>
      <c r="E28" s="77">
        <f>E29+E30</f>
        <v>58115.78</v>
      </c>
      <c r="F28" s="63">
        <f t="shared" si="0"/>
        <v>1410384.22</v>
      </c>
    </row>
    <row r="29" spans="1:6" ht="21" customHeight="1" x14ac:dyDescent="0.2">
      <c r="A29" s="86" t="s">
        <v>257</v>
      </c>
      <c r="B29" s="40" t="s">
        <v>77</v>
      </c>
      <c r="C29" s="64" t="s">
        <v>467</v>
      </c>
      <c r="D29" s="76">
        <v>1380700</v>
      </c>
      <c r="E29" s="77">
        <v>56206.97</v>
      </c>
      <c r="F29" s="63">
        <f t="shared" si="0"/>
        <v>1324493.03</v>
      </c>
    </row>
    <row r="30" spans="1:6" ht="27" customHeight="1" x14ac:dyDescent="0.2">
      <c r="A30" s="89" t="s">
        <v>259</v>
      </c>
      <c r="B30" s="40" t="s">
        <v>77</v>
      </c>
      <c r="C30" s="64" t="s">
        <v>466</v>
      </c>
      <c r="D30" s="76">
        <v>87800</v>
      </c>
      <c r="E30" s="77">
        <v>1908.81</v>
      </c>
      <c r="F30" s="63">
        <f t="shared" si="0"/>
        <v>85891.19</v>
      </c>
    </row>
    <row r="31" spans="1:6" ht="52.5" customHeight="1" x14ac:dyDescent="0.2">
      <c r="A31" s="86" t="s">
        <v>460</v>
      </c>
      <c r="B31" s="40" t="s">
        <v>77</v>
      </c>
      <c r="C31" s="64" t="s">
        <v>89</v>
      </c>
      <c r="D31" s="76">
        <f t="shared" ref="D31:E35" si="1">D32</f>
        <v>200</v>
      </c>
      <c r="E31" s="127">
        <f t="shared" si="1"/>
        <v>0</v>
      </c>
      <c r="F31" s="85">
        <f t="shared" si="0"/>
        <v>200</v>
      </c>
    </row>
    <row r="32" spans="1:6" ht="22.5" customHeight="1" x14ac:dyDescent="0.2">
      <c r="A32" s="86" t="s">
        <v>90</v>
      </c>
      <c r="B32" s="40" t="s">
        <v>77</v>
      </c>
      <c r="C32" s="64" t="s">
        <v>91</v>
      </c>
      <c r="D32" s="76">
        <f t="shared" si="1"/>
        <v>200</v>
      </c>
      <c r="E32" s="127">
        <f t="shared" si="1"/>
        <v>0</v>
      </c>
      <c r="F32" s="85">
        <f t="shared" si="0"/>
        <v>200</v>
      </c>
    </row>
    <row r="33" spans="1:6" ht="105.75" customHeight="1" x14ac:dyDescent="0.2">
      <c r="A33" s="88" t="s">
        <v>463</v>
      </c>
      <c r="B33" s="40" t="s">
        <v>77</v>
      </c>
      <c r="C33" s="64" t="s">
        <v>92</v>
      </c>
      <c r="D33" s="76">
        <f t="shared" si="1"/>
        <v>200</v>
      </c>
      <c r="E33" s="127">
        <f t="shared" si="1"/>
        <v>0</v>
      </c>
      <c r="F33" s="85">
        <f t="shared" si="0"/>
        <v>200</v>
      </c>
    </row>
    <row r="34" spans="1:6" ht="53.25" customHeight="1" x14ac:dyDescent="0.2">
      <c r="A34" s="86" t="s">
        <v>87</v>
      </c>
      <c r="B34" s="40" t="s">
        <v>77</v>
      </c>
      <c r="C34" s="64" t="s">
        <v>93</v>
      </c>
      <c r="D34" s="76">
        <f t="shared" si="1"/>
        <v>200</v>
      </c>
      <c r="E34" s="127">
        <f t="shared" si="1"/>
        <v>0</v>
      </c>
      <c r="F34" s="85">
        <f t="shared" si="0"/>
        <v>200</v>
      </c>
    </row>
    <row r="35" spans="1:6" ht="51.75" customHeight="1" x14ac:dyDescent="0.2">
      <c r="A35" s="86" t="s">
        <v>88</v>
      </c>
      <c r="B35" s="40" t="s">
        <v>77</v>
      </c>
      <c r="C35" s="64" t="s">
        <v>94</v>
      </c>
      <c r="D35" s="76">
        <f t="shared" si="1"/>
        <v>200</v>
      </c>
      <c r="E35" s="127">
        <f t="shared" si="1"/>
        <v>0</v>
      </c>
      <c r="F35" s="85">
        <f t="shared" si="0"/>
        <v>200</v>
      </c>
    </row>
    <row r="36" spans="1:6" ht="21" customHeight="1" x14ac:dyDescent="0.2">
      <c r="A36" s="86" t="s">
        <v>257</v>
      </c>
      <c r="B36" s="40" t="s">
        <v>77</v>
      </c>
      <c r="C36" s="64" t="s">
        <v>95</v>
      </c>
      <c r="D36" s="76">
        <v>200</v>
      </c>
      <c r="E36" s="127">
        <v>0</v>
      </c>
      <c r="F36" s="85">
        <f t="shared" si="0"/>
        <v>200</v>
      </c>
    </row>
    <row r="37" spans="1:6" ht="64.5" customHeight="1" x14ac:dyDescent="0.2">
      <c r="A37" s="86" t="s">
        <v>296</v>
      </c>
      <c r="B37" s="40" t="s">
        <v>77</v>
      </c>
      <c r="C37" s="64" t="s">
        <v>297</v>
      </c>
      <c r="D37" s="138">
        <f>D38</f>
        <v>114000</v>
      </c>
      <c r="E37" s="142">
        <f>E38</f>
        <v>9450</v>
      </c>
      <c r="F37" s="85">
        <f>F38</f>
        <v>104550</v>
      </c>
    </row>
    <row r="38" spans="1:6" ht="46.5" customHeight="1" x14ac:dyDescent="0.2">
      <c r="A38" s="86" t="s">
        <v>460</v>
      </c>
      <c r="B38" s="40" t="s">
        <v>77</v>
      </c>
      <c r="C38" s="64" t="s">
        <v>288</v>
      </c>
      <c r="D38" s="76">
        <f>D40</f>
        <v>114000</v>
      </c>
      <c r="E38" s="77">
        <f t="shared" ref="E38:F41" si="2">E39</f>
        <v>9450</v>
      </c>
      <c r="F38" s="119">
        <f t="shared" si="2"/>
        <v>104550</v>
      </c>
    </row>
    <row r="39" spans="1:6" ht="21" customHeight="1" x14ac:dyDescent="0.2">
      <c r="A39" s="86" t="s">
        <v>90</v>
      </c>
      <c r="B39" s="40" t="s">
        <v>77</v>
      </c>
      <c r="C39" s="64" t="s">
        <v>287</v>
      </c>
      <c r="D39" s="76">
        <f>D40</f>
        <v>114000</v>
      </c>
      <c r="E39" s="77">
        <f t="shared" si="2"/>
        <v>9450</v>
      </c>
      <c r="F39" s="119">
        <f t="shared" si="2"/>
        <v>104550</v>
      </c>
    </row>
    <row r="40" spans="1:6" ht="173.25" customHeight="1" x14ac:dyDescent="0.2">
      <c r="A40" s="88" t="s">
        <v>461</v>
      </c>
      <c r="B40" s="40" t="s">
        <v>77</v>
      </c>
      <c r="C40" s="64" t="s">
        <v>286</v>
      </c>
      <c r="D40" s="76">
        <f>D41</f>
        <v>114000</v>
      </c>
      <c r="E40" s="77">
        <f t="shared" si="2"/>
        <v>9450</v>
      </c>
      <c r="F40" s="119">
        <f t="shared" si="2"/>
        <v>104550</v>
      </c>
    </row>
    <row r="41" spans="1:6" ht="21" customHeight="1" x14ac:dyDescent="0.2">
      <c r="A41" s="86" t="s">
        <v>128</v>
      </c>
      <c r="B41" s="40" t="s">
        <v>77</v>
      </c>
      <c r="C41" s="64" t="s">
        <v>285</v>
      </c>
      <c r="D41" s="76">
        <f>D42</f>
        <v>114000</v>
      </c>
      <c r="E41" s="77">
        <f t="shared" si="2"/>
        <v>9450</v>
      </c>
      <c r="F41" s="119">
        <f t="shared" si="2"/>
        <v>104550</v>
      </c>
    </row>
    <row r="42" spans="1:6" ht="21" customHeight="1" x14ac:dyDescent="0.2">
      <c r="A42" s="86" t="s">
        <v>129</v>
      </c>
      <c r="B42" s="40" t="s">
        <v>77</v>
      </c>
      <c r="C42" s="64" t="s">
        <v>284</v>
      </c>
      <c r="D42" s="76">
        <v>114000</v>
      </c>
      <c r="E42" s="77">
        <v>9450</v>
      </c>
      <c r="F42" s="119">
        <f t="shared" si="0"/>
        <v>104550</v>
      </c>
    </row>
    <row r="43" spans="1:6" ht="26.25" customHeight="1" x14ac:dyDescent="0.2">
      <c r="A43" s="169" t="s">
        <v>97</v>
      </c>
      <c r="B43" s="166" t="s">
        <v>77</v>
      </c>
      <c r="C43" s="167" t="s">
        <v>98</v>
      </c>
      <c r="D43" s="138">
        <f>D44</f>
        <v>205000</v>
      </c>
      <c r="E43" s="78">
        <v>0</v>
      </c>
      <c r="F43" s="63">
        <f t="shared" si="0"/>
        <v>205000</v>
      </c>
    </row>
    <row r="44" spans="1:6" ht="53.25" customHeight="1" x14ac:dyDescent="0.2">
      <c r="A44" s="86" t="s">
        <v>460</v>
      </c>
      <c r="B44" s="40" t="s">
        <v>77</v>
      </c>
      <c r="C44" s="64" t="s">
        <v>99</v>
      </c>
      <c r="D44" s="76">
        <f>D45</f>
        <v>205000</v>
      </c>
      <c r="E44" s="78">
        <v>0</v>
      </c>
      <c r="F44" s="63">
        <f t="shared" si="0"/>
        <v>205000</v>
      </c>
    </row>
    <row r="45" spans="1:6" ht="36.75" customHeight="1" x14ac:dyDescent="0.2">
      <c r="A45" s="86" t="s">
        <v>100</v>
      </c>
      <c r="B45" s="40" t="s">
        <v>77</v>
      </c>
      <c r="C45" s="64" t="s">
        <v>101</v>
      </c>
      <c r="D45" s="76">
        <f>D46</f>
        <v>205000</v>
      </c>
      <c r="E45" s="78">
        <v>0</v>
      </c>
      <c r="F45" s="63">
        <f t="shared" si="0"/>
        <v>205000</v>
      </c>
    </row>
    <row r="46" spans="1:6" ht="47.25" customHeight="1" x14ac:dyDescent="0.2">
      <c r="A46" s="86" t="s">
        <v>459</v>
      </c>
      <c r="B46" s="40" t="s">
        <v>77</v>
      </c>
      <c r="C46" s="64" t="s">
        <v>458</v>
      </c>
      <c r="D46" s="76">
        <f>D47</f>
        <v>205000</v>
      </c>
      <c r="E46" s="78">
        <v>0</v>
      </c>
      <c r="F46" s="63">
        <f t="shared" si="0"/>
        <v>205000</v>
      </c>
    </row>
    <row r="47" spans="1:6" ht="22.5" customHeight="1" x14ac:dyDescent="0.2">
      <c r="A47" s="86" t="s">
        <v>96</v>
      </c>
      <c r="B47" s="40" t="s">
        <v>77</v>
      </c>
      <c r="C47" s="64" t="s">
        <v>457</v>
      </c>
      <c r="D47" s="76">
        <f>D48</f>
        <v>205000</v>
      </c>
      <c r="E47" s="78">
        <v>0</v>
      </c>
      <c r="F47" s="63">
        <f t="shared" si="0"/>
        <v>205000</v>
      </c>
    </row>
    <row r="48" spans="1:6" ht="18" customHeight="1" x14ac:dyDescent="0.2">
      <c r="A48" s="86" t="s">
        <v>102</v>
      </c>
      <c r="B48" s="40" t="s">
        <v>77</v>
      </c>
      <c r="C48" s="64" t="s">
        <v>456</v>
      </c>
      <c r="D48" s="76">
        <v>205000</v>
      </c>
      <c r="E48" s="78">
        <v>0</v>
      </c>
      <c r="F48" s="63">
        <f t="shared" si="0"/>
        <v>205000</v>
      </c>
    </row>
    <row r="49" spans="1:6" ht="26.25" customHeight="1" x14ac:dyDescent="0.2">
      <c r="A49" s="169" t="s">
        <v>103</v>
      </c>
      <c r="B49" s="166" t="s">
        <v>77</v>
      </c>
      <c r="C49" s="167" t="s">
        <v>104</v>
      </c>
      <c r="D49" s="138">
        <f>D50+D63+D69</f>
        <v>237400</v>
      </c>
      <c r="E49" s="142">
        <f>E50+E63+E69</f>
        <v>876</v>
      </c>
      <c r="F49" s="63">
        <f t="shared" si="0"/>
        <v>236524</v>
      </c>
    </row>
    <row r="50" spans="1:6" ht="51.75" customHeight="1" x14ac:dyDescent="0.2">
      <c r="A50" s="87" t="s">
        <v>84</v>
      </c>
      <c r="B50" s="74" t="s">
        <v>77</v>
      </c>
      <c r="C50" s="75" t="s">
        <v>105</v>
      </c>
      <c r="D50" s="76">
        <f>D52</f>
        <v>58000</v>
      </c>
      <c r="E50" s="127">
        <f>E52</f>
        <v>0</v>
      </c>
      <c r="F50" s="63">
        <f t="shared" si="0"/>
        <v>58000</v>
      </c>
    </row>
    <row r="51" spans="1:6" ht="17.25" customHeight="1" x14ac:dyDescent="0.2">
      <c r="A51" s="87" t="s">
        <v>439</v>
      </c>
      <c r="B51" s="74"/>
      <c r="C51" s="75" t="s">
        <v>453</v>
      </c>
      <c r="D51" s="76">
        <f>D52</f>
        <v>58000</v>
      </c>
      <c r="E51" s="127">
        <f>E52</f>
        <v>0</v>
      </c>
      <c r="F51" s="63">
        <f t="shared" si="0"/>
        <v>58000</v>
      </c>
    </row>
    <row r="52" spans="1:6" ht="39.75" customHeight="1" x14ac:dyDescent="0.2">
      <c r="A52" s="86" t="s">
        <v>455</v>
      </c>
      <c r="B52" s="40" t="s">
        <v>77</v>
      </c>
      <c r="C52" s="64" t="s">
        <v>454</v>
      </c>
      <c r="D52" s="76">
        <f>D53+D57</f>
        <v>58000</v>
      </c>
      <c r="E52" s="127">
        <f>E53+E57</f>
        <v>0</v>
      </c>
      <c r="F52" s="63">
        <f t="shared" si="0"/>
        <v>58000</v>
      </c>
    </row>
    <row r="53" spans="1:6" ht="43.5" customHeight="1" x14ac:dyDescent="0.2">
      <c r="A53" s="88" t="s">
        <v>452</v>
      </c>
      <c r="B53" s="40" t="s">
        <v>77</v>
      </c>
      <c r="C53" s="64" t="s">
        <v>451</v>
      </c>
      <c r="D53" s="76">
        <f t="shared" ref="D53:E55" si="3">D54</f>
        <v>20000</v>
      </c>
      <c r="E53" s="127">
        <f t="shared" si="3"/>
        <v>0</v>
      </c>
      <c r="F53" s="85">
        <f t="shared" si="0"/>
        <v>20000</v>
      </c>
    </row>
    <row r="54" spans="1:6" ht="19.5" customHeight="1" x14ac:dyDescent="0.2">
      <c r="A54" s="86" t="s">
        <v>96</v>
      </c>
      <c r="B54" s="40" t="s">
        <v>77</v>
      </c>
      <c r="C54" s="64" t="s">
        <v>450</v>
      </c>
      <c r="D54" s="76">
        <f t="shared" si="3"/>
        <v>20000</v>
      </c>
      <c r="E54" s="127">
        <f t="shared" si="3"/>
        <v>0</v>
      </c>
      <c r="F54" s="85">
        <f t="shared" si="0"/>
        <v>20000</v>
      </c>
    </row>
    <row r="55" spans="1:6" ht="17.25" customHeight="1" x14ac:dyDescent="0.2">
      <c r="A55" s="86" t="s">
        <v>106</v>
      </c>
      <c r="B55" s="40" t="s">
        <v>77</v>
      </c>
      <c r="C55" s="64" t="s">
        <v>449</v>
      </c>
      <c r="D55" s="76">
        <f t="shared" si="3"/>
        <v>20000</v>
      </c>
      <c r="E55" s="127">
        <f t="shared" si="3"/>
        <v>0</v>
      </c>
      <c r="F55" s="85">
        <f t="shared" si="0"/>
        <v>20000</v>
      </c>
    </row>
    <row r="56" spans="1:6" ht="19.5" customHeight="1" x14ac:dyDescent="0.2">
      <c r="A56" s="90" t="s">
        <v>264</v>
      </c>
      <c r="B56" s="40" t="s">
        <v>77</v>
      </c>
      <c r="C56" s="64" t="s">
        <v>448</v>
      </c>
      <c r="D56" s="76">
        <v>20000</v>
      </c>
      <c r="E56" s="127">
        <v>0</v>
      </c>
      <c r="F56" s="85">
        <f t="shared" si="0"/>
        <v>20000</v>
      </c>
    </row>
    <row r="57" spans="1:6" ht="36" customHeight="1" x14ac:dyDescent="0.2">
      <c r="A57" s="86" t="s">
        <v>447</v>
      </c>
      <c r="B57" s="40" t="s">
        <v>77</v>
      </c>
      <c r="C57" s="64" t="s">
        <v>446</v>
      </c>
      <c r="D57" s="76">
        <f>D58</f>
        <v>38000</v>
      </c>
      <c r="E57" s="127">
        <v>0</v>
      </c>
      <c r="F57" s="63">
        <f t="shared" si="0"/>
        <v>38000</v>
      </c>
    </row>
    <row r="58" spans="1:6" ht="24" customHeight="1" x14ac:dyDescent="0.2">
      <c r="A58" s="86" t="s">
        <v>96</v>
      </c>
      <c r="B58" s="40" t="s">
        <v>77</v>
      </c>
      <c r="C58" s="64" t="s">
        <v>445</v>
      </c>
      <c r="D58" s="76">
        <f>D59</f>
        <v>38000</v>
      </c>
      <c r="E58" s="127">
        <v>0</v>
      </c>
      <c r="F58" s="63">
        <f t="shared" si="0"/>
        <v>38000</v>
      </c>
    </row>
    <row r="59" spans="1:6" ht="21" customHeight="1" x14ac:dyDescent="0.2">
      <c r="A59" s="86" t="s">
        <v>106</v>
      </c>
      <c r="B59" s="40" t="s">
        <v>77</v>
      </c>
      <c r="C59" s="64" t="s">
        <v>444</v>
      </c>
      <c r="D59" s="76">
        <f>D60+D61+D62</f>
        <v>38000</v>
      </c>
      <c r="E59" s="127">
        <v>0</v>
      </c>
      <c r="F59" s="63">
        <f t="shared" si="0"/>
        <v>38000</v>
      </c>
    </row>
    <row r="60" spans="1:6" ht="42" customHeight="1" x14ac:dyDescent="0.2">
      <c r="A60" s="91" t="s">
        <v>262</v>
      </c>
      <c r="B60" s="101" t="s">
        <v>77</v>
      </c>
      <c r="C60" s="64" t="s">
        <v>443</v>
      </c>
      <c r="D60" s="76">
        <v>34000</v>
      </c>
      <c r="E60" s="127">
        <v>0</v>
      </c>
      <c r="F60" s="63">
        <f t="shared" si="0"/>
        <v>34000</v>
      </c>
    </row>
    <row r="61" spans="1:6" ht="26.25" customHeight="1" x14ac:dyDescent="0.2">
      <c r="A61" s="92" t="s">
        <v>263</v>
      </c>
      <c r="B61" s="40" t="s">
        <v>77</v>
      </c>
      <c r="C61" s="64" t="s">
        <v>442</v>
      </c>
      <c r="D61" s="76">
        <v>3000</v>
      </c>
      <c r="E61" s="127">
        <v>0</v>
      </c>
      <c r="F61" s="63">
        <f t="shared" si="0"/>
        <v>3000</v>
      </c>
    </row>
    <row r="62" spans="1:6" ht="26.25" customHeight="1" x14ac:dyDescent="0.2">
      <c r="A62" s="90" t="s">
        <v>264</v>
      </c>
      <c r="B62" s="40" t="s">
        <v>77</v>
      </c>
      <c r="C62" s="64" t="s">
        <v>441</v>
      </c>
      <c r="D62" s="76">
        <v>1000</v>
      </c>
      <c r="E62" s="127">
        <v>0</v>
      </c>
      <c r="F62" s="63">
        <f t="shared" si="0"/>
        <v>1000</v>
      </c>
    </row>
    <row r="63" spans="1:6" ht="33" customHeight="1" x14ac:dyDescent="0.2">
      <c r="A63" s="87" t="s">
        <v>439</v>
      </c>
      <c r="B63" s="74" t="s">
        <v>77</v>
      </c>
      <c r="C63" s="75" t="s">
        <v>440</v>
      </c>
      <c r="D63" s="76">
        <f>D64</f>
        <v>114400</v>
      </c>
      <c r="E63" s="106">
        <f>E64</f>
        <v>876</v>
      </c>
      <c r="F63" s="63">
        <f t="shared" si="0"/>
        <v>113524</v>
      </c>
    </row>
    <row r="64" spans="1:6" ht="63.75" customHeight="1" x14ac:dyDescent="0.2">
      <c r="A64" s="86" t="s">
        <v>438</v>
      </c>
      <c r="B64" s="40" t="s">
        <v>77</v>
      </c>
      <c r="C64" s="64" t="s">
        <v>437</v>
      </c>
      <c r="D64" s="76">
        <f t="shared" ref="D64:E67" si="4">D65</f>
        <v>114400</v>
      </c>
      <c r="E64" s="106">
        <f t="shared" si="4"/>
        <v>876</v>
      </c>
      <c r="F64" s="63">
        <f t="shared" si="0"/>
        <v>113524</v>
      </c>
    </row>
    <row r="65" spans="1:6" ht="101.25" customHeight="1" x14ac:dyDescent="0.2">
      <c r="A65" s="88" t="s">
        <v>436</v>
      </c>
      <c r="B65" s="40" t="s">
        <v>77</v>
      </c>
      <c r="C65" s="64" t="s">
        <v>435</v>
      </c>
      <c r="D65" s="76">
        <f t="shared" si="4"/>
        <v>114400</v>
      </c>
      <c r="E65" s="106">
        <f t="shared" si="4"/>
        <v>876</v>
      </c>
      <c r="F65" s="63">
        <f t="shared" si="0"/>
        <v>113524</v>
      </c>
    </row>
    <row r="66" spans="1:6" ht="48" customHeight="1" x14ac:dyDescent="0.2">
      <c r="A66" s="86" t="s">
        <v>87</v>
      </c>
      <c r="B66" s="40" t="s">
        <v>77</v>
      </c>
      <c r="C66" s="64" t="s">
        <v>434</v>
      </c>
      <c r="D66" s="76">
        <f t="shared" si="4"/>
        <v>114400</v>
      </c>
      <c r="E66" s="106">
        <f t="shared" si="4"/>
        <v>876</v>
      </c>
      <c r="F66" s="63">
        <f t="shared" si="0"/>
        <v>113524</v>
      </c>
    </row>
    <row r="67" spans="1:6" ht="51.75" customHeight="1" x14ac:dyDescent="0.2">
      <c r="A67" s="86" t="s">
        <v>88</v>
      </c>
      <c r="B67" s="40" t="s">
        <v>77</v>
      </c>
      <c r="C67" s="64" t="s">
        <v>433</v>
      </c>
      <c r="D67" s="76">
        <f t="shared" si="4"/>
        <v>114400</v>
      </c>
      <c r="E67" s="106">
        <f>E68</f>
        <v>876</v>
      </c>
      <c r="F67" s="63">
        <f t="shared" si="0"/>
        <v>113524</v>
      </c>
    </row>
    <row r="68" spans="1:6" ht="28.5" customHeight="1" x14ac:dyDescent="0.2">
      <c r="A68" s="86" t="s">
        <v>257</v>
      </c>
      <c r="B68" s="40" t="s">
        <v>77</v>
      </c>
      <c r="C68" s="64" t="s">
        <v>432</v>
      </c>
      <c r="D68" s="76">
        <v>114400</v>
      </c>
      <c r="E68" s="106">
        <v>876</v>
      </c>
      <c r="F68" s="63">
        <f t="shared" si="0"/>
        <v>113524</v>
      </c>
    </row>
    <row r="69" spans="1:6" ht="53.25" customHeight="1" x14ac:dyDescent="0.2">
      <c r="A69" s="86" t="s">
        <v>460</v>
      </c>
      <c r="B69" s="166" t="s">
        <v>77</v>
      </c>
      <c r="C69" s="167" t="s">
        <v>301</v>
      </c>
      <c r="D69" s="139">
        <f t="shared" ref="D69:F71" si="5">D70</f>
        <v>65000</v>
      </c>
      <c r="E69" s="171">
        <f t="shared" si="5"/>
        <v>0</v>
      </c>
      <c r="F69" s="172">
        <f t="shared" si="5"/>
        <v>65000</v>
      </c>
    </row>
    <row r="70" spans="1:6" ht="23.25" customHeight="1" x14ac:dyDescent="0.2">
      <c r="A70" s="93" t="s">
        <v>90</v>
      </c>
      <c r="B70" s="166" t="s">
        <v>77</v>
      </c>
      <c r="C70" s="167" t="s">
        <v>300</v>
      </c>
      <c r="D70" s="139">
        <f>D71</f>
        <v>65000</v>
      </c>
      <c r="E70" s="171">
        <f>E71</f>
        <v>0</v>
      </c>
      <c r="F70" s="172">
        <f>F71</f>
        <v>65000</v>
      </c>
    </row>
    <row r="71" spans="1:6" ht="62.25" customHeight="1" x14ac:dyDescent="0.2">
      <c r="A71" s="92" t="s">
        <v>402</v>
      </c>
      <c r="B71" s="40" t="s">
        <v>77</v>
      </c>
      <c r="C71" s="64" t="s">
        <v>431</v>
      </c>
      <c r="D71" s="105">
        <f t="shared" si="5"/>
        <v>65000</v>
      </c>
      <c r="E71" s="127">
        <f t="shared" si="5"/>
        <v>0</v>
      </c>
      <c r="F71" s="85">
        <f t="shared" si="5"/>
        <v>65000</v>
      </c>
    </row>
    <row r="72" spans="1:6" ht="44.25" customHeight="1" x14ac:dyDescent="0.2">
      <c r="A72" s="86" t="s">
        <v>87</v>
      </c>
      <c r="B72" s="40" t="s">
        <v>77</v>
      </c>
      <c r="C72" s="64" t="s">
        <v>430</v>
      </c>
      <c r="D72" s="105">
        <f>D73</f>
        <v>65000</v>
      </c>
      <c r="E72" s="127">
        <f>E74</f>
        <v>0</v>
      </c>
      <c r="F72" s="85">
        <f>F73</f>
        <v>65000</v>
      </c>
    </row>
    <row r="73" spans="1:6" ht="50.25" customHeight="1" x14ac:dyDescent="0.2">
      <c r="A73" s="86" t="s">
        <v>88</v>
      </c>
      <c r="B73" s="40" t="s">
        <v>77</v>
      </c>
      <c r="C73" s="64" t="s">
        <v>429</v>
      </c>
      <c r="D73" s="105">
        <f>D74</f>
        <v>65000</v>
      </c>
      <c r="E73" s="127">
        <f>E74</f>
        <v>0</v>
      </c>
      <c r="F73" s="85">
        <f>F74</f>
        <v>65000</v>
      </c>
    </row>
    <row r="74" spans="1:6" ht="27" customHeight="1" x14ac:dyDescent="0.2">
      <c r="A74" s="86" t="s">
        <v>257</v>
      </c>
      <c r="B74" s="40" t="s">
        <v>77</v>
      </c>
      <c r="C74" s="64" t="s">
        <v>428</v>
      </c>
      <c r="D74" s="105">
        <v>65000</v>
      </c>
      <c r="E74" s="127">
        <v>0</v>
      </c>
      <c r="F74" s="85">
        <f>D74-E74</f>
        <v>65000</v>
      </c>
    </row>
    <row r="75" spans="1:6" ht="14.25" x14ac:dyDescent="0.2">
      <c r="A75" s="165" t="s">
        <v>108</v>
      </c>
      <c r="B75" s="166" t="s">
        <v>77</v>
      </c>
      <c r="C75" s="167" t="s">
        <v>109</v>
      </c>
      <c r="D75" s="138">
        <f>D76</f>
        <v>164300</v>
      </c>
      <c r="E75" s="141">
        <f t="shared" ref="E75:E78" si="6">E76</f>
        <v>2263.7600000000002</v>
      </c>
      <c r="F75" s="172">
        <f t="shared" si="0"/>
        <v>162036.24</v>
      </c>
    </row>
    <row r="76" spans="1:6" ht="39" customHeight="1" x14ac:dyDescent="0.2">
      <c r="A76" s="86" t="s">
        <v>110</v>
      </c>
      <c r="B76" s="40" t="s">
        <v>77</v>
      </c>
      <c r="C76" s="64" t="s">
        <v>111</v>
      </c>
      <c r="D76" s="76">
        <f>D77</f>
        <v>164300</v>
      </c>
      <c r="E76" s="77">
        <f t="shared" si="6"/>
        <v>2263.7600000000002</v>
      </c>
      <c r="F76" s="85">
        <f t="shared" si="0"/>
        <v>162036.24</v>
      </c>
    </row>
    <row r="77" spans="1:6" ht="54.75" customHeight="1" x14ac:dyDescent="0.2">
      <c r="A77" s="86" t="s">
        <v>460</v>
      </c>
      <c r="B77" s="40" t="s">
        <v>77</v>
      </c>
      <c r="C77" s="64" t="s">
        <v>112</v>
      </c>
      <c r="D77" s="76">
        <f>D78</f>
        <v>164300</v>
      </c>
      <c r="E77" s="77">
        <f t="shared" si="6"/>
        <v>2263.7600000000002</v>
      </c>
      <c r="F77" s="85">
        <f t="shared" si="0"/>
        <v>162036.24</v>
      </c>
    </row>
    <row r="78" spans="1:6" ht="18.75" customHeight="1" x14ac:dyDescent="0.2">
      <c r="A78" s="129" t="s">
        <v>90</v>
      </c>
      <c r="B78" s="40" t="s">
        <v>77</v>
      </c>
      <c r="C78" s="64" t="s">
        <v>113</v>
      </c>
      <c r="D78" s="76">
        <f>D79</f>
        <v>164300</v>
      </c>
      <c r="E78" s="77">
        <f t="shared" si="6"/>
        <v>2263.7600000000002</v>
      </c>
      <c r="F78" s="85">
        <f t="shared" si="0"/>
        <v>162036.24</v>
      </c>
    </row>
    <row r="79" spans="1:6" ht="66" customHeight="1" x14ac:dyDescent="0.2">
      <c r="A79" s="131" t="s">
        <v>462</v>
      </c>
      <c r="B79" s="40" t="s">
        <v>77</v>
      </c>
      <c r="C79" s="64" t="s">
        <v>114</v>
      </c>
      <c r="D79" s="76">
        <f>D80+D84</f>
        <v>164300</v>
      </c>
      <c r="E79" s="76">
        <f>E80+E84</f>
        <v>2263.7600000000002</v>
      </c>
      <c r="F79" s="85">
        <f t="shared" si="0"/>
        <v>162036.24</v>
      </c>
    </row>
    <row r="80" spans="1:6" ht="96" customHeight="1" x14ac:dyDescent="0.2">
      <c r="A80" s="130" t="s">
        <v>85</v>
      </c>
      <c r="B80" s="40" t="s">
        <v>77</v>
      </c>
      <c r="C80" s="64" t="s">
        <v>115</v>
      </c>
      <c r="D80" s="76">
        <f>D81</f>
        <v>147200</v>
      </c>
      <c r="E80" s="76">
        <f>E81</f>
        <v>2263.7600000000002</v>
      </c>
      <c r="F80" s="85">
        <f t="shared" si="0"/>
        <v>144936.24</v>
      </c>
    </row>
    <row r="81" spans="1:6" ht="39.75" customHeight="1" x14ac:dyDescent="0.2">
      <c r="A81" s="86" t="s">
        <v>86</v>
      </c>
      <c r="B81" s="40" t="s">
        <v>77</v>
      </c>
      <c r="C81" s="64" t="s">
        <v>116</v>
      </c>
      <c r="D81" s="76">
        <f>D82+D83</f>
        <v>147200</v>
      </c>
      <c r="E81" s="76">
        <f>E82+E83</f>
        <v>2263.7600000000002</v>
      </c>
      <c r="F81" s="85">
        <f t="shared" ref="F81:F135" si="7">D81-E81</f>
        <v>144936.24</v>
      </c>
    </row>
    <row r="82" spans="1:6" ht="39" customHeight="1" x14ac:dyDescent="0.2">
      <c r="A82" s="86" t="s">
        <v>260</v>
      </c>
      <c r="B82" s="40" t="s">
        <v>77</v>
      </c>
      <c r="C82" s="64" t="s">
        <v>117</v>
      </c>
      <c r="D82" s="76">
        <v>113000</v>
      </c>
      <c r="E82" s="77">
        <v>2263.7600000000002</v>
      </c>
      <c r="F82" s="85">
        <f t="shared" si="7"/>
        <v>110736.24</v>
      </c>
    </row>
    <row r="83" spans="1:6" ht="78.75" customHeight="1" x14ac:dyDescent="0.2">
      <c r="A83" s="86" t="s">
        <v>261</v>
      </c>
      <c r="B83" s="40" t="s">
        <v>77</v>
      </c>
      <c r="C83" s="64" t="s">
        <v>118</v>
      </c>
      <c r="D83" s="76">
        <v>34200</v>
      </c>
      <c r="E83" s="127">
        <v>0</v>
      </c>
      <c r="F83" s="85">
        <f t="shared" si="7"/>
        <v>34200</v>
      </c>
    </row>
    <row r="84" spans="1:6" ht="54" customHeight="1" x14ac:dyDescent="0.2">
      <c r="A84" s="86" t="s">
        <v>87</v>
      </c>
      <c r="B84" s="40" t="s">
        <v>77</v>
      </c>
      <c r="C84" s="64" t="s">
        <v>119</v>
      </c>
      <c r="D84" s="76">
        <f>D85</f>
        <v>17100</v>
      </c>
      <c r="E84" s="127">
        <f>E85</f>
        <v>0</v>
      </c>
      <c r="F84" s="85">
        <f t="shared" si="7"/>
        <v>17100</v>
      </c>
    </row>
    <row r="85" spans="1:6" ht="46.5" customHeight="1" x14ac:dyDescent="0.2">
      <c r="A85" s="86" t="s">
        <v>88</v>
      </c>
      <c r="B85" s="40" t="s">
        <v>77</v>
      </c>
      <c r="C85" s="64" t="s">
        <v>120</v>
      </c>
      <c r="D85" s="76">
        <f>D86</f>
        <v>17100</v>
      </c>
      <c r="E85" s="127">
        <f>E86</f>
        <v>0</v>
      </c>
      <c r="F85" s="85">
        <f t="shared" si="7"/>
        <v>17100</v>
      </c>
    </row>
    <row r="86" spans="1:6" ht="24.75" customHeight="1" x14ac:dyDescent="0.2">
      <c r="A86" s="86" t="s">
        <v>257</v>
      </c>
      <c r="B86" s="40" t="s">
        <v>77</v>
      </c>
      <c r="C86" s="64" t="s">
        <v>121</v>
      </c>
      <c r="D86" s="76">
        <v>17100</v>
      </c>
      <c r="E86" s="127">
        <v>0</v>
      </c>
      <c r="F86" s="85">
        <f t="shared" si="7"/>
        <v>17100</v>
      </c>
    </row>
    <row r="87" spans="1:6" ht="54.75" customHeight="1" x14ac:dyDescent="0.2">
      <c r="A87" s="165" t="s">
        <v>122</v>
      </c>
      <c r="B87" s="166" t="s">
        <v>77</v>
      </c>
      <c r="C87" s="167" t="s">
        <v>123</v>
      </c>
      <c r="D87" s="138">
        <f>D88</f>
        <v>327600</v>
      </c>
      <c r="E87" s="141">
        <f>E88</f>
        <v>21050</v>
      </c>
      <c r="F87" s="168">
        <f t="shared" si="7"/>
        <v>306550</v>
      </c>
    </row>
    <row r="88" spans="1:6" ht="61.5" customHeight="1" x14ac:dyDescent="0.2">
      <c r="A88" s="86" t="s">
        <v>124</v>
      </c>
      <c r="B88" s="40" t="s">
        <v>77</v>
      </c>
      <c r="C88" s="64" t="s">
        <v>125</v>
      </c>
      <c r="D88" s="76">
        <f>D89</f>
        <v>327600</v>
      </c>
      <c r="E88" s="76">
        <f>E89</f>
        <v>21050</v>
      </c>
      <c r="F88" s="63">
        <f t="shared" si="7"/>
        <v>306550</v>
      </c>
    </row>
    <row r="89" spans="1:6" ht="86.25" customHeight="1" x14ac:dyDescent="0.2">
      <c r="A89" s="87" t="s">
        <v>126</v>
      </c>
      <c r="B89" s="74" t="s">
        <v>77</v>
      </c>
      <c r="C89" s="75" t="s">
        <v>127</v>
      </c>
      <c r="D89" s="76">
        <f>D90+D98</f>
        <v>327600</v>
      </c>
      <c r="E89" s="76">
        <f>E90+E98</f>
        <v>21050</v>
      </c>
      <c r="F89" s="63">
        <f t="shared" si="7"/>
        <v>306550</v>
      </c>
    </row>
    <row r="90" spans="1:6" ht="36.75" customHeight="1" x14ac:dyDescent="0.2">
      <c r="A90" s="86" t="s">
        <v>384</v>
      </c>
      <c r="B90" s="40" t="s">
        <v>77</v>
      </c>
      <c r="C90" s="64" t="s">
        <v>427</v>
      </c>
      <c r="D90" s="76">
        <f>D91+D95</f>
        <v>281800</v>
      </c>
      <c r="E90" s="77">
        <f>E91+E95</f>
        <v>21050</v>
      </c>
      <c r="F90" s="119">
        <f t="shared" si="7"/>
        <v>260750</v>
      </c>
    </row>
    <row r="91" spans="1:6" ht="35.25" customHeight="1" x14ac:dyDescent="0.2">
      <c r="A91" s="88" t="s">
        <v>426</v>
      </c>
      <c r="B91" s="40" t="s">
        <v>77</v>
      </c>
      <c r="C91" s="64" t="s">
        <v>425</v>
      </c>
      <c r="D91" s="76">
        <f t="shared" ref="D91:F93" si="8">D92</f>
        <v>29200</v>
      </c>
      <c r="E91" s="127">
        <f t="shared" si="8"/>
        <v>0</v>
      </c>
      <c r="F91" s="119">
        <f t="shared" si="8"/>
        <v>29200</v>
      </c>
    </row>
    <row r="92" spans="1:6" ht="52.5" customHeight="1" x14ac:dyDescent="0.2">
      <c r="A92" s="86" t="s">
        <v>87</v>
      </c>
      <c r="B92" s="40" t="s">
        <v>77</v>
      </c>
      <c r="C92" s="64" t="s">
        <v>424</v>
      </c>
      <c r="D92" s="76">
        <f t="shared" si="8"/>
        <v>29200</v>
      </c>
      <c r="E92" s="127">
        <f t="shared" si="8"/>
        <v>0</v>
      </c>
      <c r="F92" s="119">
        <f t="shared" si="8"/>
        <v>29200</v>
      </c>
    </row>
    <row r="93" spans="1:6" ht="51" customHeight="1" x14ac:dyDescent="0.2">
      <c r="A93" s="86" t="s">
        <v>88</v>
      </c>
      <c r="B93" s="40" t="s">
        <v>77</v>
      </c>
      <c r="C93" s="64" t="s">
        <v>423</v>
      </c>
      <c r="D93" s="76">
        <f t="shared" si="8"/>
        <v>29200</v>
      </c>
      <c r="E93" s="127">
        <f t="shared" si="8"/>
        <v>0</v>
      </c>
      <c r="F93" s="119">
        <f t="shared" si="8"/>
        <v>29200</v>
      </c>
    </row>
    <row r="94" spans="1:6" ht="21.75" customHeight="1" x14ac:dyDescent="0.2">
      <c r="A94" s="86" t="s">
        <v>257</v>
      </c>
      <c r="B94" s="40" t="s">
        <v>77</v>
      </c>
      <c r="C94" s="64" t="s">
        <v>422</v>
      </c>
      <c r="D94" s="76">
        <v>29200</v>
      </c>
      <c r="E94" s="127">
        <v>0</v>
      </c>
      <c r="F94" s="119">
        <f t="shared" si="7"/>
        <v>29200</v>
      </c>
    </row>
    <row r="95" spans="1:6" ht="147" customHeight="1" x14ac:dyDescent="0.2">
      <c r="A95" s="88" t="s">
        <v>419</v>
      </c>
      <c r="B95" s="40" t="s">
        <v>77</v>
      </c>
      <c r="C95" s="64" t="s">
        <v>421</v>
      </c>
      <c r="D95" s="76">
        <f t="shared" ref="D95:E96" si="9">D96</f>
        <v>252600</v>
      </c>
      <c r="E95" s="77">
        <f t="shared" si="9"/>
        <v>21050</v>
      </c>
      <c r="F95" s="119">
        <f t="shared" si="7"/>
        <v>231550</v>
      </c>
    </row>
    <row r="96" spans="1:6" ht="20.25" customHeight="1" x14ac:dyDescent="0.2">
      <c r="A96" s="86" t="s">
        <v>128</v>
      </c>
      <c r="B96" s="40" t="s">
        <v>77</v>
      </c>
      <c r="C96" s="64" t="s">
        <v>420</v>
      </c>
      <c r="D96" s="76">
        <f t="shared" si="9"/>
        <v>252600</v>
      </c>
      <c r="E96" s="77">
        <f t="shared" si="9"/>
        <v>21050</v>
      </c>
      <c r="F96" s="119">
        <f t="shared" si="7"/>
        <v>231550</v>
      </c>
    </row>
    <row r="97" spans="1:6" ht="27" customHeight="1" x14ac:dyDescent="0.2">
      <c r="A97" s="86" t="s">
        <v>129</v>
      </c>
      <c r="B97" s="40" t="s">
        <v>77</v>
      </c>
      <c r="C97" s="64" t="s">
        <v>418</v>
      </c>
      <c r="D97" s="76">
        <v>252600</v>
      </c>
      <c r="E97" s="77">
        <v>21050</v>
      </c>
      <c r="F97" s="119">
        <f t="shared" si="7"/>
        <v>231550</v>
      </c>
    </row>
    <row r="98" spans="1:6" ht="36.75" customHeight="1" x14ac:dyDescent="0.2">
      <c r="A98" s="86" t="s">
        <v>417</v>
      </c>
      <c r="B98" s="40" t="s">
        <v>77</v>
      </c>
      <c r="C98" s="64" t="s">
        <v>416</v>
      </c>
      <c r="D98" s="76">
        <f>D99</f>
        <v>45800</v>
      </c>
      <c r="E98" s="170">
        <f>E99</f>
        <v>0</v>
      </c>
      <c r="F98" s="128">
        <f t="shared" si="7"/>
        <v>45800</v>
      </c>
    </row>
    <row r="99" spans="1:6" ht="45" customHeight="1" x14ac:dyDescent="0.2">
      <c r="A99" s="88" t="s">
        <v>415</v>
      </c>
      <c r="B99" s="40" t="s">
        <v>77</v>
      </c>
      <c r="C99" s="64" t="s">
        <v>414</v>
      </c>
      <c r="D99" s="76">
        <f t="shared" ref="D99:E101" si="10">D100</f>
        <v>45800</v>
      </c>
      <c r="E99" s="170">
        <f t="shared" si="10"/>
        <v>0</v>
      </c>
      <c r="F99" s="107">
        <f t="shared" si="7"/>
        <v>45800</v>
      </c>
    </row>
    <row r="100" spans="1:6" ht="57.75" customHeight="1" x14ac:dyDescent="0.2">
      <c r="A100" s="86" t="s">
        <v>87</v>
      </c>
      <c r="B100" s="40" t="s">
        <v>77</v>
      </c>
      <c r="C100" s="64" t="s">
        <v>413</v>
      </c>
      <c r="D100" s="76">
        <f t="shared" si="10"/>
        <v>45800</v>
      </c>
      <c r="E100" s="170">
        <f t="shared" si="10"/>
        <v>0</v>
      </c>
      <c r="F100" s="107">
        <f t="shared" si="7"/>
        <v>45800</v>
      </c>
    </row>
    <row r="101" spans="1:6" ht="55.5" customHeight="1" x14ac:dyDescent="0.2">
      <c r="A101" s="86" t="s">
        <v>88</v>
      </c>
      <c r="B101" s="40" t="s">
        <v>77</v>
      </c>
      <c r="C101" s="64" t="s">
        <v>412</v>
      </c>
      <c r="D101" s="76">
        <f t="shared" si="10"/>
        <v>45800</v>
      </c>
      <c r="E101" s="170">
        <f t="shared" si="10"/>
        <v>0</v>
      </c>
      <c r="F101" s="107">
        <f t="shared" si="7"/>
        <v>45800</v>
      </c>
    </row>
    <row r="102" spans="1:6" ht="26.25" customHeight="1" x14ac:dyDescent="0.2">
      <c r="A102" s="86" t="s">
        <v>257</v>
      </c>
      <c r="B102" s="40" t="s">
        <v>77</v>
      </c>
      <c r="C102" s="64" t="s">
        <v>411</v>
      </c>
      <c r="D102" s="76">
        <v>45800</v>
      </c>
      <c r="E102" s="170">
        <v>0</v>
      </c>
      <c r="F102" s="107">
        <f t="shared" si="7"/>
        <v>45800</v>
      </c>
    </row>
    <row r="103" spans="1:6" ht="14.25" x14ac:dyDescent="0.2">
      <c r="A103" s="165" t="s">
        <v>130</v>
      </c>
      <c r="B103" s="166" t="s">
        <v>77</v>
      </c>
      <c r="C103" s="167" t="s">
        <v>131</v>
      </c>
      <c r="D103" s="138">
        <f>D104</f>
        <v>2706400</v>
      </c>
      <c r="E103" s="171">
        <f>E104</f>
        <v>0</v>
      </c>
      <c r="F103" s="168">
        <f t="shared" si="7"/>
        <v>2706400</v>
      </c>
    </row>
    <row r="104" spans="1:6" ht="22.5" customHeight="1" x14ac:dyDescent="0.2">
      <c r="A104" s="86" t="s">
        <v>132</v>
      </c>
      <c r="B104" s="40" t="s">
        <v>77</v>
      </c>
      <c r="C104" s="64" t="s">
        <v>133</v>
      </c>
      <c r="D104" s="76">
        <f>D105</f>
        <v>2706400</v>
      </c>
      <c r="E104" s="127">
        <f>E105</f>
        <v>0</v>
      </c>
      <c r="F104" s="63">
        <f t="shared" si="7"/>
        <v>2706400</v>
      </c>
    </row>
    <row r="105" spans="1:6" ht="30" customHeight="1" x14ac:dyDescent="0.2">
      <c r="A105" s="87" t="s">
        <v>384</v>
      </c>
      <c r="B105" s="74" t="s">
        <v>77</v>
      </c>
      <c r="C105" s="75" t="s">
        <v>410</v>
      </c>
      <c r="D105" s="76">
        <f>D106+D115</f>
        <v>2706400</v>
      </c>
      <c r="E105" s="126">
        <f>E106+E115</f>
        <v>0</v>
      </c>
      <c r="F105" s="63">
        <f t="shared" si="7"/>
        <v>2706400</v>
      </c>
    </row>
    <row r="106" spans="1:6" ht="57" customHeight="1" x14ac:dyDescent="0.2">
      <c r="A106" s="86" t="s">
        <v>409</v>
      </c>
      <c r="B106" s="40" t="s">
        <v>77</v>
      </c>
      <c r="C106" s="64" t="s">
        <v>408</v>
      </c>
      <c r="D106" s="76">
        <f>D107+D111</f>
        <v>2556400</v>
      </c>
      <c r="E106" s="127">
        <f>E107+E111</f>
        <v>0</v>
      </c>
      <c r="F106" s="63">
        <f t="shared" si="7"/>
        <v>2556400</v>
      </c>
    </row>
    <row r="107" spans="1:6" ht="66.75" customHeight="1" x14ac:dyDescent="0.2">
      <c r="A107" s="88" t="s">
        <v>407</v>
      </c>
      <c r="B107" s="40" t="s">
        <v>77</v>
      </c>
      <c r="C107" s="64" t="s">
        <v>406</v>
      </c>
      <c r="D107" s="76">
        <f t="shared" ref="D107:E109" si="11">D108</f>
        <v>2496400</v>
      </c>
      <c r="E107" s="127">
        <f t="shared" si="11"/>
        <v>0</v>
      </c>
      <c r="F107" s="63">
        <f t="shared" si="7"/>
        <v>2496400</v>
      </c>
    </row>
    <row r="108" spans="1:6" ht="48" customHeight="1" x14ac:dyDescent="0.2">
      <c r="A108" s="86" t="s">
        <v>87</v>
      </c>
      <c r="B108" s="40" t="s">
        <v>77</v>
      </c>
      <c r="C108" s="64" t="s">
        <v>405</v>
      </c>
      <c r="D108" s="76">
        <f t="shared" si="11"/>
        <v>2496400</v>
      </c>
      <c r="E108" s="127">
        <f t="shared" si="11"/>
        <v>0</v>
      </c>
      <c r="F108" s="63">
        <f t="shared" si="7"/>
        <v>2496400</v>
      </c>
    </row>
    <row r="109" spans="1:6" ht="50.25" customHeight="1" x14ac:dyDescent="0.2">
      <c r="A109" s="86" t="s">
        <v>88</v>
      </c>
      <c r="B109" s="40" t="s">
        <v>77</v>
      </c>
      <c r="C109" s="64" t="s">
        <v>404</v>
      </c>
      <c r="D109" s="76">
        <f t="shared" si="11"/>
        <v>2496400</v>
      </c>
      <c r="E109" s="127">
        <f t="shared" si="11"/>
        <v>0</v>
      </c>
      <c r="F109" s="63">
        <f t="shared" si="7"/>
        <v>2496400</v>
      </c>
    </row>
    <row r="110" spans="1:6" ht="21.75" customHeight="1" x14ac:dyDescent="0.2">
      <c r="A110" s="86" t="s">
        <v>257</v>
      </c>
      <c r="B110" s="40" t="s">
        <v>77</v>
      </c>
      <c r="C110" s="64" t="s">
        <v>403</v>
      </c>
      <c r="D110" s="76">
        <v>2496400</v>
      </c>
      <c r="E110" s="127">
        <v>0</v>
      </c>
      <c r="F110" s="63">
        <f t="shared" si="7"/>
        <v>2496400</v>
      </c>
    </row>
    <row r="111" spans="1:6" ht="73.5" customHeight="1" x14ac:dyDescent="0.2">
      <c r="A111" s="88" t="s">
        <v>402</v>
      </c>
      <c r="B111" s="40" t="s">
        <v>77</v>
      </c>
      <c r="C111" s="64" t="s">
        <v>401</v>
      </c>
      <c r="D111" s="76">
        <f>D112</f>
        <v>60000</v>
      </c>
      <c r="E111" s="78">
        <v>0</v>
      </c>
      <c r="F111" s="63">
        <f t="shared" si="7"/>
        <v>60000</v>
      </c>
    </row>
    <row r="112" spans="1:6" ht="52.5" customHeight="1" x14ac:dyDescent="0.2">
      <c r="A112" s="86" t="s">
        <v>87</v>
      </c>
      <c r="B112" s="40" t="s">
        <v>77</v>
      </c>
      <c r="C112" s="64" t="s">
        <v>400</v>
      </c>
      <c r="D112" s="76">
        <f>D113</f>
        <v>60000</v>
      </c>
      <c r="E112" s="78">
        <v>0</v>
      </c>
      <c r="F112" s="63">
        <f t="shared" si="7"/>
        <v>60000</v>
      </c>
    </row>
    <row r="113" spans="1:6" ht="51.75" customHeight="1" x14ac:dyDescent="0.2">
      <c r="A113" s="86" t="s">
        <v>88</v>
      </c>
      <c r="B113" s="40" t="s">
        <v>77</v>
      </c>
      <c r="C113" s="64" t="s">
        <v>399</v>
      </c>
      <c r="D113" s="76">
        <f>D114</f>
        <v>60000</v>
      </c>
      <c r="E113" s="78">
        <v>0</v>
      </c>
      <c r="F113" s="63">
        <f t="shared" si="7"/>
        <v>60000</v>
      </c>
    </row>
    <row r="114" spans="1:6" ht="31.5" customHeight="1" x14ac:dyDescent="0.2">
      <c r="A114" s="86" t="s">
        <v>257</v>
      </c>
      <c r="B114" s="40" t="s">
        <v>77</v>
      </c>
      <c r="C114" s="64" t="s">
        <v>398</v>
      </c>
      <c r="D114" s="76">
        <v>60000</v>
      </c>
      <c r="E114" s="78">
        <v>0</v>
      </c>
      <c r="F114" s="63">
        <f t="shared" si="7"/>
        <v>60000</v>
      </c>
    </row>
    <row r="115" spans="1:6" ht="59.25" customHeight="1" x14ac:dyDescent="0.2">
      <c r="A115" s="86" t="s">
        <v>397</v>
      </c>
      <c r="B115" s="40" t="s">
        <v>77</v>
      </c>
      <c r="C115" s="64" t="s">
        <v>396</v>
      </c>
      <c r="D115" s="76">
        <f t="shared" ref="D115:E118" si="12">D116</f>
        <v>150000</v>
      </c>
      <c r="E115" s="79">
        <f>E116</f>
        <v>0</v>
      </c>
      <c r="F115" s="63">
        <f t="shared" si="7"/>
        <v>150000</v>
      </c>
    </row>
    <row r="116" spans="1:6" ht="33.75" customHeight="1" x14ac:dyDescent="0.2">
      <c r="A116" s="86" t="s">
        <v>391</v>
      </c>
      <c r="B116" s="40" t="s">
        <v>77</v>
      </c>
      <c r="C116" s="64" t="s">
        <v>395</v>
      </c>
      <c r="D116" s="76">
        <f t="shared" si="12"/>
        <v>150000</v>
      </c>
      <c r="E116" s="78">
        <f t="shared" si="12"/>
        <v>0</v>
      </c>
      <c r="F116" s="63">
        <f t="shared" si="7"/>
        <v>150000</v>
      </c>
    </row>
    <row r="117" spans="1:6" ht="54" customHeight="1" x14ac:dyDescent="0.2">
      <c r="A117" s="86" t="s">
        <v>87</v>
      </c>
      <c r="B117" s="40" t="s">
        <v>77</v>
      </c>
      <c r="C117" s="64" t="s">
        <v>394</v>
      </c>
      <c r="D117" s="76">
        <f t="shared" si="12"/>
        <v>150000</v>
      </c>
      <c r="E117" s="78">
        <f t="shared" si="12"/>
        <v>0</v>
      </c>
      <c r="F117" s="63">
        <f t="shared" si="7"/>
        <v>150000</v>
      </c>
    </row>
    <row r="118" spans="1:6" ht="53.25" customHeight="1" x14ac:dyDescent="0.2">
      <c r="A118" s="86" t="s">
        <v>88</v>
      </c>
      <c r="B118" s="40" t="s">
        <v>77</v>
      </c>
      <c r="C118" s="64" t="s">
        <v>393</v>
      </c>
      <c r="D118" s="76">
        <f t="shared" si="12"/>
        <v>150000</v>
      </c>
      <c r="E118" s="78">
        <f t="shared" si="12"/>
        <v>0</v>
      </c>
      <c r="F118" s="63">
        <f t="shared" si="7"/>
        <v>150000</v>
      </c>
    </row>
    <row r="119" spans="1:6" ht="23.25" customHeight="1" x14ac:dyDescent="0.2">
      <c r="A119" s="86" t="s">
        <v>257</v>
      </c>
      <c r="B119" s="40" t="s">
        <v>77</v>
      </c>
      <c r="C119" s="64" t="s">
        <v>392</v>
      </c>
      <c r="D119" s="76">
        <v>150000</v>
      </c>
      <c r="E119" s="78">
        <v>0</v>
      </c>
      <c r="F119" s="63">
        <f t="shared" si="7"/>
        <v>150000</v>
      </c>
    </row>
    <row r="120" spans="1:6" ht="33.75" customHeight="1" x14ac:dyDescent="0.2">
      <c r="A120" s="165" t="s">
        <v>134</v>
      </c>
      <c r="B120" s="166" t="s">
        <v>77</v>
      </c>
      <c r="C120" s="167" t="s">
        <v>135</v>
      </c>
      <c r="D120" s="141">
        <f>D121+D129+D135</f>
        <v>1088500</v>
      </c>
      <c r="E120" s="106">
        <f>E121+E129+E135</f>
        <v>38106.68</v>
      </c>
      <c r="F120" s="63">
        <f t="shared" si="7"/>
        <v>1050393.32</v>
      </c>
    </row>
    <row r="121" spans="1:6" ht="21.75" customHeight="1" x14ac:dyDescent="0.2">
      <c r="A121" s="86" t="s">
        <v>136</v>
      </c>
      <c r="B121" s="40" t="s">
        <v>77</v>
      </c>
      <c r="C121" s="64" t="s">
        <v>137</v>
      </c>
      <c r="D121" s="76">
        <f t="shared" ref="D121:E127" si="13">D122</f>
        <v>174000</v>
      </c>
      <c r="E121" s="127">
        <f t="shared" si="13"/>
        <v>0</v>
      </c>
      <c r="F121" s="63">
        <f t="shared" si="7"/>
        <v>174000</v>
      </c>
    </row>
    <row r="122" spans="1:6" ht="64.5" customHeight="1" x14ac:dyDescent="0.2">
      <c r="A122" s="87" t="s">
        <v>138</v>
      </c>
      <c r="B122" s="74" t="s">
        <v>77</v>
      </c>
      <c r="C122" s="75" t="s">
        <v>139</v>
      </c>
      <c r="D122" s="76">
        <f t="shared" si="13"/>
        <v>174000</v>
      </c>
      <c r="E122" s="127">
        <f t="shared" si="13"/>
        <v>0</v>
      </c>
      <c r="F122" s="63">
        <f t="shared" si="7"/>
        <v>174000</v>
      </c>
    </row>
    <row r="123" spans="1:6" ht="21.75" customHeight="1" x14ac:dyDescent="0.2">
      <c r="A123" s="86" t="s">
        <v>384</v>
      </c>
      <c r="B123" s="40" t="s">
        <v>77</v>
      </c>
      <c r="C123" s="64" t="s">
        <v>390</v>
      </c>
      <c r="D123" s="76">
        <f>D124</f>
        <v>174000</v>
      </c>
      <c r="E123" s="127">
        <f>E124</f>
        <v>0</v>
      </c>
      <c r="F123" s="63">
        <f t="shared" si="7"/>
        <v>174000</v>
      </c>
    </row>
    <row r="124" spans="1:6" ht="62.25" customHeight="1" x14ac:dyDescent="0.2">
      <c r="A124" s="86" t="s">
        <v>377</v>
      </c>
      <c r="B124" s="40" t="s">
        <v>77</v>
      </c>
      <c r="C124" s="64" t="s">
        <v>376</v>
      </c>
      <c r="D124" s="76">
        <f>D125</f>
        <v>174000</v>
      </c>
      <c r="E124" s="127">
        <f>E125</f>
        <v>0</v>
      </c>
      <c r="F124" s="63"/>
    </row>
    <row r="125" spans="1:6" ht="37.5" customHeight="1" x14ac:dyDescent="0.2">
      <c r="A125" s="88" t="s">
        <v>388</v>
      </c>
      <c r="B125" s="40" t="s">
        <v>77</v>
      </c>
      <c r="C125" s="64" t="s">
        <v>389</v>
      </c>
      <c r="D125" s="76">
        <f t="shared" si="13"/>
        <v>174000</v>
      </c>
      <c r="E125" s="127">
        <f t="shared" si="13"/>
        <v>0</v>
      </c>
      <c r="F125" s="63">
        <f t="shared" si="7"/>
        <v>174000</v>
      </c>
    </row>
    <row r="126" spans="1:6" ht="54" customHeight="1" x14ac:dyDescent="0.2">
      <c r="A126" s="86" t="s">
        <v>87</v>
      </c>
      <c r="B126" s="40" t="s">
        <v>77</v>
      </c>
      <c r="C126" s="64" t="s">
        <v>387</v>
      </c>
      <c r="D126" s="76">
        <f t="shared" si="13"/>
        <v>174000</v>
      </c>
      <c r="E126" s="127">
        <f t="shared" si="13"/>
        <v>0</v>
      </c>
      <c r="F126" s="63">
        <f t="shared" si="7"/>
        <v>174000</v>
      </c>
    </row>
    <row r="127" spans="1:6" ht="58.5" customHeight="1" x14ac:dyDescent="0.2">
      <c r="A127" s="86" t="s">
        <v>88</v>
      </c>
      <c r="B127" s="40" t="s">
        <v>77</v>
      </c>
      <c r="C127" s="64" t="s">
        <v>386</v>
      </c>
      <c r="D127" s="76">
        <f t="shared" si="13"/>
        <v>174000</v>
      </c>
      <c r="E127" s="127">
        <f t="shared" si="13"/>
        <v>0</v>
      </c>
      <c r="F127" s="63">
        <f t="shared" si="7"/>
        <v>174000</v>
      </c>
    </row>
    <row r="128" spans="1:6" ht="24.75" customHeight="1" x14ac:dyDescent="0.2">
      <c r="A128" s="86" t="s">
        <v>257</v>
      </c>
      <c r="B128" s="40" t="s">
        <v>77</v>
      </c>
      <c r="C128" s="64" t="s">
        <v>385</v>
      </c>
      <c r="D128" s="76">
        <v>174000</v>
      </c>
      <c r="E128" s="127">
        <v>0</v>
      </c>
      <c r="F128" s="63">
        <f t="shared" si="7"/>
        <v>174000</v>
      </c>
    </row>
    <row r="129" spans="1:6" ht="24.75" customHeight="1" x14ac:dyDescent="0.2">
      <c r="A129" s="86" t="s">
        <v>384</v>
      </c>
      <c r="B129" s="40" t="s">
        <v>77</v>
      </c>
      <c r="C129" s="64" t="s">
        <v>383</v>
      </c>
      <c r="D129" s="76">
        <f t="shared" ref="D129:F133" si="14">D130</f>
        <v>20000</v>
      </c>
      <c r="E129" s="127">
        <f t="shared" si="14"/>
        <v>0</v>
      </c>
      <c r="F129" s="63">
        <f t="shared" si="14"/>
        <v>20000</v>
      </c>
    </row>
    <row r="130" spans="1:6" ht="60.75" customHeight="1" x14ac:dyDescent="0.2">
      <c r="A130" s="86" t="s">
        <v>377</v>
      </c>
      <c r="B130" s="40" t="s">
        <v>77</v>
      </c>
      <c r="C130" s="64" t="s">
        <v>382</v>
      </c>
      <c r="D130" s="76">
        <f t="shared" si="14"/>
        <v>20000</v>
      </c>
      <c r="E130" s="127">
        <f t="shared" si="14"/>
        <v>0</v>
      </c>
      <c r="F130" s="63">
        <f t="shared" si="14"/>
        <v>20000</v>
      </c>
    </row>
    <row r="131" spans="1:6" ht="32.25" customHeight="1" x14ac:dyDescent="0.2">
      <c r="A131" s="86" t="s">
        <v>378</v>
      </c>
      <c r="B131" s="40" t="s">
        <v>77</v>
      </c>
      <c r="C131" s="64" t="s">
        <v>381</v>
      </c>
      <c r="D131" s="76">
        <f t="shared" si="14"/>
        <v>20000</v>
      </c>
      <c r="E131" s="127">
        <f t="shared" si="14"/>
        <v>0</v>
      </c>
      <c r="F131" s="63">
        <f t="shared" si="14"/>
        <v>20000</v>
      </c>
    </row>
    <row r="132" spans="1:6" ht="52.5" customHeight="1" x14ac:dyDescent="0.2">
      <c r="A132" s="86" t="s">
        <v>87</v>
      </c>
      <c r="B132" s="40" t="s">
        <v>77</v>
      </c>
      <c r="C132" s="64" t="s">
        <v>380</v>
      </c>
      <c r="D132" s="76">
        <f t="shared" si="14"/>
        <v>20000</v>
      </c>
      <c r="E132" s="127">
        <f t="shared" si="14"/>
        <v>0</v>
      </c>
      <c r="F132" s="63">
        <f t="shared" si="14"/>
        <v>20000</v>
      </c>
    </row>
    <row r="133" spans="1:6" ht="48" customHeight="1" x14ac:dyDescent="0.2">
      <c r="A133" s="86" t="s">
        <v>88</v>
      </c>
      <c r="B133" s="40" t="s">
        <v>77</v>
      </c>
      <c r="C133" s="64" t="s">
        <v>379</v>
      </c>
      <c r="D133" s="76">
        <f t="shared" si="14"/>
        <v>20000</v>
      </c>
      <c r="E133" s="127">
        <f t="shared" si="14"/>
        <v>0</v>
      </c>
      <c r="F133" s="63">
        <f t="shared" si="14"/>
        <v>20000</v>
      </c>
    </row>
    <row r="134" spans="1:6" ht="36" customHeight="1" x14ac:dyDescent="0.2">
      <c r="A134" s="86" t="s">
        <v>257</v>
      </c>
      <c r="B134" s="40" t="s">
        <v>77</v>
      </c>
      <c r="C134" s="64" t="s">
        <v>375</v>
      </c>
      <c r="D134" s="76">
        <v>20000</v>
      </c>
      <c r="E134" s="127">
        <v>0</v>
      </c>
      <c r="F134" s="63">
        <f>D134-E134</f>
        <v>20000</v>
      </c>
    </row>
    <row r="135" spans="1:6" ht="21" customHeight="1" x14ac:dyDescent="0.2">
      <c r="A135" s="169" t="s">
        <v>140</v>
      </c>
      <c r="B135" s="166" t="s">
        <v>77</v>
      </c>
      <c r="C135" s="167" t="s">
        <v>141</v>
      </c>
      <c r="D135" s="76">
        <f>D136</f>
        <v>894500</v>
      </c>
      <c r="E135" s="106">
        <f>E136</f>
        <v>38106.68</v>
      </c>
      <c r="F135" s="63">
        <f t="shared" si="7"/>
        <v>856393.32</v>
      </c>
    </row>
    <row r="136" spans="1:6" ht="63.75" customHeight="1" x14ac:dyDescent="0.2">
      <c r="A136" s="86" t="s">
        <v>138</v>
      </c>
      <c r="B136" s="40" t="s">
        <v>77</v>
      </c>
      <c r="C136" s="64" t="s">
        <v>142</v>
      </c>
      <c r="D136" s="76">
        <f>D137</f>
        <v>894500</v>
      </c>
      <c r="E136" s="105">
        <f>E137</f>
        <v>38106.68</v>
      </c>
      <c r="F136" s="63">
        <f t="shared" ref="F136:F179" si="15">D136-E136</f>
        <v>856393.32</v>
      </c>
    </row>
    <row r="137" spans="1:6" ht="43.5" customHeight="1" x14ac:dyDescent="0.2">
      <c r="A137" s="86" t="s">
        <v>374</v>
      </c>
      <c r="B137" s="40" t="s">
        <v>77</v>
      </c>
      <c r="C137" s="64" t="s">
        <v>373</v>
      </c>
      <c r="D137" s="76">
        <f>D138+D142+D146+D150</f>
        <v>894500</v>
      </c>
      <c r="E137" s="105">
        <f>E138+E142</f>
        <v>38106.68</v>
      </c>
      <c r="F137" s="63">
        <f t="shared" si="15"/>
        <v>856393.32</v>
      </c>
    </row>
    <row r="138" spans="1:6" ht="51" customHeight="1" x14ac:dyDescent="0.2">
      <c r="A138" s="88" t="s">
        <v>372</v>
      </c>
      <c r="B138" s="40" t="s">
        <v>77</v>
      </c>
      <c r="C138" s="64" t="s">
        <v>351</v>
      </c>
      <c r="D138" s="76">
        <f t="shared" ref="D138:E140" si="16">D139</f>
        <v>350000</v>
      </c>
      <c r="E138" s="106">
        <f t="shared" si="16"/>
        <v>21374.68</v>
      </c>
      <c r="F138" s="63">
        <f t="shared" si="15"/>
        <v>328625.32</v>
      </c>
    </row>
    <row r="139" spans="1:6" ht="51" customHeight="1" x14ac:dyDescent="0.2">
      <c r="A139" s="86" t="s">
        <v>87</v>
      </c>
      <c r="B139" s="40" t="s">
        <v>77</v>
      </c>
      <c r="C139" s="64" t="s">
        <v>350</v>
      </c>
      <c r="D139" s="76">
        <f t="shared" si="16"/>
        <v>350000</v>
      </c>
      <c r="E139" s="106">
        <f t="shared" si="16"/>
        <v>21374.68</v>
      </c>
      <c r="F139" s="63">
        <f t="shared" si="15"/>
        <v>328625.32</v>
      </c>
    </row>
    <row r="140" spans="1:6" ht="57" customHeight="1" x14ac:dyDescent="0.2">
      <c r="A140" s="86" t="s">
        <v>88</v>
      </c>
      <c r="B140" s="40" t="s">
        <v>77</v>
      </c>
      <c r="C140" s="64" t="s">
        <v>349</v>
      </c>
      <c r="D140" s="76">
        <f t="shared" si="16"/>
        <v>350000</v>
      </c>
      <c r="E140" s="106">
        <f t="shared" si="16"/>
        <v>21374.68</v>
      </c>
      <c r="F140" s="63">
        <f t="shared" si="15"/>
        <v>328625.32</v>
      </c>
    </row>
    <row r="141" spans="1:6" ht="27.75" customHeight="1" x14ac:dyDescent="0.2">
      <c r="A141" s="89" t="s">
        <v>259</v>
      </c>
      <c r="B141" s="40" t="s">
        <v>77</v>
      </c>
      <c r="C141" s="64" t="s">
        <v>348</v>
      </c>
      <c r="D141" s="76">
        <v>350000</v>
      </c>
      <c r="E141" s="106">
        <v>21374.68</v>
      </c>
      <c r="F141" s="63">
        <f t="shared" si="15"/>
        <v>328625.32</v>
      </c>
    </row>
    <row r="142" spans="1:6" ht="48.75" customHeight="1" x14ac:dyDescent="0.2">
      <c r="A142" s="88" t="s">
        <v>371</v>
      </c>
      <c r="B142" s="40" t="s">
        <v>77</v>
      </c>
      <c r="C142" s="64" t="s">
        <v>347</v>
      </c>
      <c r="D142" s="76">
        <f t="shared" ref="D142:E144" si="17">D143</f>
        <v>364500</v>
      </c>
      <c r="E142" s="106">
        <f t="shared" si="17"/>
        <v>16732</v>
      </c>
      <c r="F142" s="63">
        <f t="shared" si="15"/>
        <v>347768</v>
      </c>
    </row>
    <row r="143" spans="1:6" ht="45.75" customHeight="1" x14ac:dyDescent="0.2">
      <c r="A143" s="86" t="s">
        <v>87</v>
      </c>
      <c r="B143" s="40" t="s">
        <v>77</v>
      </c>
      <c r="C143" s="64" t="s">
        <v>346</v>
      </c>
      <c r="D143" s="76">
        <f t="shared" si="17"/>
        <v>364500</v>
      </c>
      <c r="E143" s="106">
        <f t="shared" si="17"/>
        <v>16732</v>
      </c>
      <c r="F143" s="63">
        <f t="shared" si="15"/>
        <v>347768</v>
      </c>
    </row>
    <row r="144" spans="1:6" ht="54" customHeight="1" x14ac:dyDescent="0.2">
      <c r="A144" s="86" t="s">
        <v>88</v>
      </c>
      <c r="B144" s="40" t="s">
        <v>77</v>
      </c>
      <c r="C144" s="64" t="s">
        <v>345</v>
      </c>
      <c r="D144" s="76">
        <f t="shared" si="17"/>
        <v>364500</v>
      </c>
      <c r="E144" s="106">
        <f t="shared" si="17"/>
        <v>16732</v>
      </c>
      <c r="F144" s="63">
        <f t="shared" si="15"/>
        <v>347768</v>
      </c>
    </row>
    <row r="145" spans="1:6" ht="22.5" customHeight="1" x14ac:dyDescent="0.2">
      <c r="A145" s="86" t="s">
        <v>257</v>
      </c>
      <c r="B145" s="40" t="s">
        <v>77</v>
      </c>
      <c r="C145" s="64" t="s">
        <v>336</v>
      </c>
      <c r="D145" s="76">
        <v>364500</v>
      </c>
      <c r="E145" s="106">
        <v>16732</v>
      </c>
      <c r="F145" s="63">
        <f t="shared" si="15"/>
        <v>347768</v>
      </c>
    </row>
    <row r="146" spans="1:6" ht="44.25" customHeight="1" x14ac:dyDescent="0.2">
      <c r="A146" s="130" t="s">
        <v>370</v>
      </c>
      <c r="B146" s="40" t="s">
        <v>77</v>
      </c>
      <c r="C146" s="64" t="s">
        <v>344</v>
      </c>
      <c r="D146" s="76">
        <f t="shared" ref="D146:F148" si="18">D147</f>
        <v>100000</v>
      </c>
      <c r="E146" s="127">
        <f t="shared" si="18"/>
        <v>0</v>
      </c>
      <c r="F146" s="63">
        <f t="shared" si="18"/>
        <v>100000</v>
      </c>
    </row>
    <row r="147" spans="1:6" ht="50.25" customHeight="1" x14ac:dyDescent="0.2">
      <c r="A147" s="86" t="s">
        <v>87</v>
      </c>
      <c r="B147" s="40" t="s">
        <v>77</v>
      </c>
      <c r="C147" s="64" t="s">
        <v>343</v>
      </c>
      <c r="D147" s="76">
        <f t="shared" si="18"/>
        <v>100000</v>
      </c>
      <c r="E147" s="127">
        <f t="shared" si="18"/>
        <v>0</v>
      </c>
      <c r="F147" s="63">
        <f t="shared" si="18"/>
        <v>100000</v>
      </c>
    </row>
    <row r="148" spans="1:6" ht="51" customHeight="1" x14ac:dyDescent="0.2">
      <c r="A148" s="86" t="s">
        <v>88</v>
      </c>
      <c r="B148" s="40" t="s">
        <v>77</v>
      </c>
      <c r="C148" s="64" t="s">
        <v>342</v>
      </c>
      <c r="D148" s="76">
        <f t="shared" si="18"/>
        <v>100000</v>
      </c>
      <c r="E148" s="127">
        <f t="shared" si="18"/>
        <v>0</v>
      </c>
      <c r="F148" s="63">
        <f t="shared" si="18"/>
        <v>100000</v>
      </c>
    </row>
    <row r="149" spans="1:6" ht="29.25" customHeight="1" x14ac:dyDescent="0.2">
      <c r="A149" s="86" t="s">
        <v>257</v>
      </c>
      <c r="B149" s="40" t="s">
        <v>77</v>
      </c>
      <c r="C149" s="64" t="s">
        <v>341</v>
      </c>
      <c r="D149" s="76">
        <v>100000</v>
      </c>
      <c r="E149" s="127">
        <v>0</v>
      </c>
      <c r="F149" s="63">
        <f>D149-E149</f>
        <v>100000</v>
      </c>
    </row>
    <row r="150" spans="1:6" ht="48" customHeight="1" x14ac:dyDescent="0.2">
      <c r="A150" s="164" t="s">
        <v>369</v>
      </c>
      <c r="B150" s="40" t="s">
        <v>77</v>
      </c>
      <c r="C150" s="64" t="s">
        <v>340</v>
      </c>
      <c r="D150" s="76">
        <f>D151</f>
        <v>80000</v>
      </c>
      <c r="E150" s="127">
        <f>E151</f>
        <v>0</v>
      </c>
      <c r="F150" s="63">
        <f>F151</f>
        <v>80000</v>
      </c>
    </row>
    <row r="151" spans="1:6" ht="48" customHeight="1" x14ac:dyDescent="0.2">
      <c r="A151" s="86" t="s">
        <v>87</v>
      </c>
      <c r="B151" s="40" t="s">
        <v>77</v>
      </c>
      <c r="C151" s="64" t="s">
        <v>339</v>
      </c>
      <c r="D151" s="76">
        <f>D152</f>
        <v>80000</v>
      </c>
      <c r="E151" s="127">
        <f>E153</f>
        <v>0</v>
      </c>
      <c r="F151" s="63">
        <f>F152</f>
        <v>80000</v>
      </c>
    </row>
    <row r="152" spans="1:6" ht="50.25" customHeight="1" x14ac:dyDescent="0.2">
      <c r="A152" s="86" t="s">
        <v>88</v>
      </c>
      <c r="B152" s="40" t="s">
        <v>77</v>
      </c>
      <c r="C152" s="64" t="s">
        <v>338</v>
      </c>
      <c r="D152" s="76">
        <f>D153</f>
        <v>80000</v>
      </c>
      <c r="E152" s="127">
        <f>E153</f>
        <v>0</v>
      </c>
      <c r="F152" s="63">
        <f>F153</f>
        <v>80000</v>
      </c>
    </row>
    <row r="153" spans="1:6" ht="22.5" customHeight="1" x14ac:dyDescent="0.2">
      <c r="A153" s="169" t="s">
        <v>257</v>
      </c>
      <c r="B153" s="166" t="s">
        <v>77</v>
      </c>
      <c r="C153" s="167" t="s">
        <v>337</v>
      </c>
      <c r="D153" s="138">
        <v>80000</v>
      </c>
      <c r="E153" s="127">
        <v>0</v>
      </c>
      <c r="F153" s="63">
        <f>D153+E153</f>
        <v>80000</v>
      </c>
    </row>
    <row r="154" spans="1:6" ht="21" customHeight="1" x14ac:dyDescent="0.2">
      <c r="A154" s="173" t="s">
        <v>143</v>
      </c>
      <c r="B154" s="166" t="s">
        <v>77</v>
      </c>
      <c r="C154" s="167" t="s">
        <v>144</v>
      </c>
      <c r="D154" s="138">
        <f t="shared" ref="D154:D161" si="19">D155</f>
        <v>30000</v>
      </c>
      <c r="E154" s="127">
        <f t="shared" ref="E154:E161" si="20">E155</f>
        <v>0</v>
      </c>
      <c r="F154" s="63">
        <f t="shared" si="15"/>
        <v>30000</v>
      </c>
    </row>
    <row r="155" spans="1:6" ht="45" customHeight="1" x14ac:dyDescent="0.2">
      <c r="A155" s="86" t="s">
        <v>145</v>
      </c>
      <c r="B155" s="40" t="s">
        <v>77</v>
      </c>
      <c r="C155" s="64" t="s">
        <v>146</v>
      </c>
      <c r="D155" s="76">
        <f t="shared" si="19"/>
        <v>30000</v>
      </c>
      <c r="E155" s="127">
        <f t="shared" si="20"/>
        <v>0</v>
      </c>
      <c r="F155" s="63">
        <f t="shared" si="15"/>
        <v>30000</v>
      </c>
    </row>
    <row r="156" spans="1:6" ht="55.5" customHeight="1" x14ac:dyDescent="0.2">
      <c r="A156" s="86" t="s">
        <v>107</v>
      </c>
      <c r="B156" s="40" t="s">
        <v>77</v>
      </c>
      <c r="C156" s="64" t="s">
        <v>147</v>
      </c>
      <c r="D156" s="76">
        <f t="shared" si="19"/>
        <v>30000</v>
      </c>
      <c r="E156" s="127">
        <f t="shared" si="20"/>
        <v>0</v>
      </c>
      <c r="F156" s="63">
        <f t="shared" si="15"/>
        <v>30000</v>
      </c>
    </row>
    <row r="157" spans="1:6" ht="27" customHeight="1" x14ac:dyDescent="0.2">
      <c r="A157" s="86" t="s">
        <v>356</v>
      </c>
      <c r="B157" s="40" t="s">
        <v>77</v>
      </c>
      <c r="C157" s="64" t="s">
        <v>366</v>
      </c>
      <c r="D157" s="76">
        <f>D159</f>
        <v>30000</v>
      </c>
      <c r="E157" s="127">
        <f>E159</f>
        <v>0</v>
      </c>
      <c r="F157" s="63">
        <f t="shared" si="15"/>
        <v>30000</v>
      </c>
    </row>
    <row r="158" spans="1:6" ht="63" customHeight="1" x14ac:dyDescent="0.2">
      <c r="A158" s="86" t="s">
        <v>368</v>
      </c>
      <c r="B158" s="40" t="s">
        <v>77</v>
      </c>
      <c r="C158" s="64" t="s">
        <v>367</v>
      </c>
      <c r="D158" s="76">
        <f>D159</f>
        <v>30000</v>
      </c>
      <c r="E158" s="127">
        <v>0</v>
      </c>
      <c r="F158" s="63">
        <f>F159</f>
        <v>30000</v>
      </c>
    </row>
    <row r="159" spans="1:6" ht="69" customHeight="1" x14ac:dyDescent="0.2">
      <c r="A159" s="88" t="s">
        <v>365</v>
      </c>
      <c r="B159" s="40" t="s">
        <v>77</v>
      </c>
      <c r="C159" s="64" t="s">
        <v>335</v>
      </c>
      <c r="D159" s="76">
        <f t="shared" si="19"/>
        <v>30000</v>
      </c>
      <c r="E159" s="127">
        <f t="shared" si="20"/>
        <v>0</v>
      </c>
      <c r="F159" s="63">
        <f t="shared" si="15"/>
        <v>30000</v>
      </c>
    </row>
    <row r="160" spans="1:6" ht="46.5" customHeight="1" x14ac:dyDescent="0.2">
      <c r="A160" s="86" t="s">
        <v>87</v>
      </c>
      <c r="B160" s="40" t="s">
        <v>77</v>
      </c>
      <c r="C160" s="64" t="s">
        <v>334</v>
      </c>
      <c r="D160" s="76">
        <f t="shared" si="19"/>
        <v>30000</v>
      </c>
      <c r="E160" s="127">
        <f t="shared" si="20"/>
        <v>0</v>
      </c>
      <c r="F160" s="63">
        <f t="shared" si="15"/>
        <v>30000</v>
      </c>
    </row>
    <row r="161" spans="1:6" ht="49.5" customHeight="1" x14ac:dyDescent="0.2">
      <c r="A161" s="86" t="s">
        <v>88</v>
      </c>
      <c r="B161" s="40" t="s">
        <v>77</v>
      </c>
      <c r="C161" s="64" t="s">
        <v>333</v>
      </c>
      <c r="D161" s="76">
        <f t="shared" si="19"/>
        <v>30000</v>
      </c>
      <c r="E161" s="127">
        <f t="shared" si="20"/>
        <v>0</v>
      </c>
      <c r="F161" s="63">
        <f t="shared" si="15"/>
        <v>30000</v>
      </c>
    </row>
    <row r="162" spans="1:6" ht="24.75" customHeight="1" x14ac:dyDescent="0.2">
      <c r="A162" s="86" t="s">
        <v>257</v>
      </c>
      <c r="B162" s="40" t="s">
        <v>77</v>
      </c>
      <c r="C162" s="64" t="s">
        <v>332</v>
      </c>
      <c r="D162" s="76">
        <v>30000</v>
      </c>
      <c r="E162" s="127">
        <v>0</v>
      </c>
      <c r="F162" s="63">
        <f t="shared" si="15"/>
        <v>30000</v>
      </c>
    </row>
    <row r="163" spans="1:6" ht="22.5" customHeight="1" x14ac:dyDescent="0.2">
      <c r="A163" s="165" t="s">
        <v>148</v>
      </c>
      <c r="B163" s="166" t="s">
        <v>77</v>
      </c>
      <c r="C163" s="167" t="s">
        <v>149</v>
      </c>
      <c r="D163" s="138">
        <f t="shared" ref="D163:D169" si="21">D164</f>
        <v>1516900</v>
      </c>
      <c r="E163" s="77">
        <f t="shared" ref="E163:E169" si="22">E164</f>
        <v>26111.84</v>
      </c>
      <c r="F163" s="119">
        <f t="shared" si="15"/>
        <v>1490788.16</v>
      </c>
    </row>
    <row r="164" spans="1:6" ht="20.25" customHeight="1" x14ac:dyDescent="0.2">
      <c r="A164" s="86" t="s">
        <v>150</v>
      </c>
      <c r="B164" s="40" t="s">
        <v>77</v>
      </c>
      <c r="C164" s="64" t="s">
        <v>151</v>
      </c>
      <c r="D164" s="76">
        <f t="shared" si="21"/>
        <v>1516900</v>
      </c>
      <c r="E164" s="77">
        <f t="shared" si="22"/>
        <v>26111.84</v>
      </c>
      <c r="F164" s="119">
        <f t="shared" si="15"/>
        <v>1490788.16</v>
      </c>
    </row>
    <row r="165" spans="1:6" ht="57" customHeight="1" x14ac:dyDescent="0.2">
      <c r="A165" s="86" t="s">
        <v>152</v>
      </c>
      <c r="B165" s="40" t="s">
        <v>77</v>
      </c>
      <c r="C165" s="64" t="s">
        <v>153</v>
      </c>
      <c r="D165" s="76">
        <f t="shared" si="21"/>
        <v>1516900</v>
      </c>
      <c r="E165" s="77">
        <f t="shared" si="22"/>
        <v>26111.84</v>
      </c>
      <c r="F165" s="119">
        <f t="shared" si="15"/>
        <v>1490788.16</v>
      </c>
    </row>
    <row r="166" spans="1:6" ht="23.25" customHeight="1" x14ac:dyDescent="0.2">
      <c r="A166" s="86" t="s">
        <v>356</v>
      </c>
      <c r="B166" s="40" t="s">
        <v>77</v>
      </c>
      <c r="C166" s="64" t="s">
        <v>364</v>
      </c>
      <c r="D166" s="76">
        <f t="shared" si="21"/>
        <v>1516900</v>
      </c>
      <c r="E166" s="77">
        <f t="shared" si="22"/>
        <v>26111.84</v>
      </c>
      <c r="F166" s="119">
        <f t="shared" si="15"/>
        <v>1490788.16</v>
      </c>
    </row>
    <row r="167" spans="1:6" ht="51.75" customHeight="1" x14ac:dyDescent="0.2">
      <c r="A167" s="86" t="s">
        <v>363</v>
      </c>
      <c r="B167" s="40" t="s">
        <v>77</v>
      </c>
      <c r="C167" s="64" t="s">
        <v>362</v>
      </c>
      <c r="D167" s="76">
        <f t="shared" si="21"/>
        <v>1516900</v>
      </c>
      <c r="E167" s="77">
        <f t="shared" si="22"/>
        <v>26111.84</v>
      </c>
      <c r="F167" s="119">
        <f t="shared" si="15"/>
        <v>1490788.16</v>
      </c>
    </row>
    <row r="168" spans="1:6" ht="55.5" customHeight="1" x14ac:dyDescent="0.2">
      <c r="A168" s="86" t="s">
        <v>154</v>
      </c>
      <c r="B168" s="40" t="s">
        <v>77</v>
      </c>
      <c r="C168" s="64" t="s">
        <v>361</v>
      </c>
      <c r="D168" s="76">
        <f t="shared" si="21"/>
        <v>1516900</v>
      </c>
      <c r="E168" s="77">
        <f t="shared" si="22"/>
        <v>26111.84</v>
      </c>
      <c r="F168" s="119">
        <f t="shared" si="15"/>
        <v>1490788.16</v>
      </c>
    </row>
    <row r="169" spans="1:6" ht="22.5" customHeight="1" x14ac:dyDescent="0.2">
      <c r="A169" s="86" t="s">
        <v>155</v>
      </c>
      <c r="B169" s="40" t="s">
        <v>77</v>
      </c>
      <c r="C169" s="64" t="s">
        <v>360</v>
      </c>
      <c r="D169" s="76">
        <f t="shared" si="21"/>
        <v>1516900</v>
      </c>
      <c r="E169" s="77">
        <f t="shared" si="22"/>
        <v>26111.84</v>
      </c>
      <c r="F169" s="119">
        <f t="shared" si="15"/>
        <v>1490788.16</v>
      </c>
    </row>
    <row r="170" spans="1:6" ht="82.5" customHeight="1" x14ac:dyDescent="0.2">
      <c r="A170" s="93" t="s">
        <v>258</v>
      </c>
      <c r="B170" s="40" t="s">
        <v>77</v>
      </c>
      <c r="C170" s="64" t="s">
        <v>359</v>
      </c>
      <c r="D170" s="76">
        <v>1516900</v>
      </c>
      <c r="E170" s="77">
        <v>26111.84</v>
      </c>
      <c r="F170" s="119">
        <f t="shared" si="15"/>
        <v>1490788.16</v>
      </c>
    </row>
    <row r="171" spans="1:6" ht="14.25" x14ac:dyDescent="0.2">
      <c r="A171" s="165" t="s">
        <v>156</v>
      </c>
      <c r="B171" s="166" t="s">
        <v>77</v>
      </c>
      <c r="C171" s="167" t="s">
        <v>157</v>
      </c>
      <c r="D171" s="138">
        <f t="shared" ref="D171:D178" si="23">D172</f>
        <v>104800</v>
      </c>
      <c r="E171" s="142">
        <f t="shared" ref="E171:E178" si="24">E172</f>
        <v>8728.73</v>
      </c>
      <c r="F171" s="168">
        <f t="shared" si="15"/>
        <v>96071.27</v>
      </c>
    </row>
    <row r="172" spans="1:6" ht="24.75" customHeight="1" x14ac:dyDescent="0.2">
      <c r="A172" s="86" t="s">
        <v>158</v>
      </c>
      <c r="B172" s="40" t="s">
        <v>77</v>
      </c>
      <c r="C172" s="64" t="s">
        <v>159</v>
      </c>
      <c r="D172" s="76">
        <f t="shared" si="23"/>
        <v>104800</v>
      </c>
      <c r="E172" s="106">
        <f t="shared" si="24"/>
        <v>8728.73</v>
      </c>
      <c r="F172" s="63">
        <f t="shared" si="15"/>
        <v>96071.27</v>
      </c>
    </row>
    <row r="173" spans="1:6" ht="53.25" customHeight="1" x14ac:dyDescent="0.2">
      <c r="A173" s="86" t="s">
        <v>107</v>
      </c>
      <c r="B173" s="40" t="s">
        <v>77</v>
      </c>
      <c r="C173" s="64" t="s">
        <v>160</v>
      </c>
      <c r="D173" s="76">
        <f t="shared" si="23"/>
        <v>104800</v>
      </c>
      <c r="E173" s="106">
        <f t="shared" si="24"/>
        <v>8728.73</v>
      </c>
      <c r="F173" s="63">
        <f t="shared" si="15"/>
        <v>96071.27</v>
      </c>
    </row>
    <row r="174" spans="1:6" ht="26.25" customHeight="1" x14ac:dyDescent="0.2">
      <c r="A174" s="86" t="s">
        <v>356</v>
      </c>
      <c r="B174" s="40" t="s">
        <v>77</v>
      </c>
      <c r="C174" s="64" t="s">
        <v>331</v>
      </c>
      <c r="D174" s="76">
        <f>D176</f>
        <v>104800</v>
      </c>
      <c r="E174" s="106">
        <f>E176</f>
        <v>8728.73</v>
      </c>
      <c r="F174" s="63">
        <f t="shared" si="15"/>
        <v>96071.27</v>
      </c>
    </row>
    <row r="175" spans="1:6" ht="111" customHeight="1" x14ac:dyDescent="0.2">
      <c r="A175" s="86" t="s">
        <v>358</v>
      </c>
      <c r="B175" s="40" t="s">
        <v>77</v>
      </c>
      <c r="C175" s="64" t="s">
        <v>357</v>
      </c>
      <c r="D175" s="76">
        <f>D176</f>
        <v>104800</v>
      </c>
      <c r="E175" s="106">
        <f>E176</f>
        <v>8728.73</v>
      </c>
      <c r="F175" s="63"/>
    </row>
    <row r="176" spans="1:6" ht="47.25" customHeight="1" x14ac:dyDescent="0.2">
      <c r="A176" s="88" t="s">
        <v>353</v>
      </c>
      <c r="B176" s="40" t="s">
        <v>77</v>
      </c>
      <c r="C176" s="64" t="s">
        <v>330</v>
      </c>
      <c r="D176" s="76">
        <f t="shared" si="23"/>
        <v>104800</v>
      </c>
      <c r="E176" s="106">
        <f t="shared" si="24"/>
        <v>8728.73</v>
      </c>
      <c r="F176" s="63">
        <f t="shared" si="15"/>
        <v>96071.27</v>
      </c>
    </row>
    <row r="177" spans="1:6" ht="34.5" customHeight="1" x14ac:dyDescent="0.2">
      <c r="A177" s="86" t="s">
        <v>161</v>
      </c>
      <c r="B177" s="40" t="s">
        <v>77</v>
      </c>
      <c r="C177" s="64" t="s">
        <v>329</v>
      </c>
      <c r="D177" s="76">
        <f t="shared" si="23"/>
        <v>104800</v>
      </c>
      <c r="E177" s="106">
        <f t="shared" si="24"/>
        <v>8728.73</v>
      </c>
      <c r="F177" s="63">
        <f t="shared" si="15"/>
        <v>96071.27</v>
      </c>
    </row>
    <row r="178" spans="1:6" ht="34.5" customHeight="1" x14ac:dyDescent="0.2">
      <c r="A178" s="120" t="s">
        <v>270</v>
      </c>
      <c r="B178" s="121" t="s">
        <v>77</v>
      </c>
      <c r="C178" s="122" t="s">
        <v>328</v>
      </c>
      <c r="D178" s="123">
        <f t="shared" si="23"/>
        <v>104800</v>
      </c>
      <c r="E178" s="124">
        <f t="shared" si="24"/>
        <v>8728.73</v>
      </c>
      <c r="F178" s="125">
        <f t="shared" si="15"/>
        <v>96071.27</v>
      </c>
    </row>
    <row r="179" spans="1:6" ht="30.75" customHeight="1" x14ac:dyDescent="0.2">
      <c r="A179" s="156" t="s">
        <v>269</v>
      </c>
      <c r="B179" s="101" t="s">
        <v>77</v>
      </c>
      <c r="C179" s="157" t="s">
        <v>327</v>
      </c>
      <c r="D179" s="76">
        <v>104800</v>
      </c>
      <c r="E179" s="105">
        <v>8728.73</v>
      </c>
      <c r="F179" s="56">
        <f t="shared" si="15"/>
        <v>96071.27</v>
      </c>
    </row>
    <row r="180" spans="1:6" ht="30.75" customHeight="1" x14ac:dyDescent="0.2">
      <c r="A180" s="173" t="s">
        <v>317</v>
      </c>
      <c r="B180" s="174" t="s">
        <v>77</v>
      </c>
      <c r="C180" s="175" t="s">
        <v>326</v>
      </c>
      <c r="D180" s="138">
        <f t="shared" ref="D180:F181" si="25">D181</f>
        <v>20000</v>
      </c>
      <c r="E180" s="126">
        <f t="shared" si="25"/>
        <v>0</v>
      </c>
      <c r="F180" s="56">
        <f t="shared" si="25"/>
        <v>20000</v>
      </c>
    </row>
    <row r="181" spans="1:6" ht="18.75" customHeight="1" x14ac:dyDescent="0.2">
      <c r="A181" s="86" t="s">
        <v>318</v>
      </c>
      <c r="B181" s="101" t="s">
        <v>77</v>
      </c>
      <c r="C181" s="157" t="s">
        <v>325</v>
      </c>
      <c r="D181" s="76">
        <f t="shared" si="25"/>
        <v>20000</v>
      </c>
      <c r="E181" s="126">
        <f t="shared" si="25"/>
        <v>0</v>
      </c>
      <c r="F181" s="56">
        <f t="shared" si="25"/>
        <v>20000</v>
      </c>
    </row>
    <row r="182" spans="1:6" ht="48.75" customHeight="1" x14ac:dyDescent="0.2">
      <c r="A182" s="86" t="s">
        <v>152</v>
      </c>
      <c r="B182" s="101" t="s">
        <v>77</v>
      </c>
      <c r="C182" s="157" t="s">
        <v>324</v>
      </c>
      <c r="D182" s="76">
        <f t="shared" ref="D182:D187" si="26">D183</f>
        <v>20000</v>
      </c>
      <c r="E182" s="126">
        <f>E184</f>
        <v>0</v>
      </c>
      <c r="F182" s="56">
        <f>F184</f>
        <v>20000</v>
      </c>
    </row>
    <row r="183" spans="1:6" ht="34.5" customHeight="1" x14ac:dyDescent="0.2">
      <c r="A183" s="86" t="s">
        <v>356</v>
      </c>
      <c r="B183" s="101" t="s">
        <v>77</v>
      </c>
      <c r="C183" s="157" t="s">
        <v>323</v>
      </c>
      <c r="D183" s="76">
        <f t="shared" si="26"/>
        <v>20000</v>
      </c>
      <c r="E183" s="126"/>
      <c r="F183" s="56"/>
    </row>
    <row r="184" spans="1:6" ht="55.5" customHeight="1" x14ac:dyDescent="0.2">
      <c r="A184" s="86" t="s">
        <v>355</v>
      </c>
      <c r="B184" s="101" t="s">
        <v>77</v>
      </c>
      <c r="C184" s="157" t="s">
        <v>354</v>
      </c>
      <c r="D184" s="76">
        <f t="shared" si="26"/>
        <v>20000</v>
      </c>
      <c r="E184" s="126">
        <f t="shared" ref="E184:F187" si="27">E185</f>
        <v>0</v>
      </c>
      <c r="F184" s="56">
        <f t="shared" si="27"/>
        <v>20000</v>
      </c>
    </row>
    <row r="185" spans="1:6" ht="39.75" customHeight="1" x14ac:dyDescent="0.2">
      <c r="A185" s="86" t="s">
        <v>352</v>
      </c>
      <c r="B185" s="101" t="s">
        <v>77</v>
      </c>
      <c r="C185" s="157" t="s">
        <v>322</v>
      </c>
      <c r="D185" s="76">
        <f t="shared" si="26"/>
        <v>20000</v>
      </c>
      <c r="E185" s="126">
        <f t="shared" si="27"/>
        <v>0</v>
      </c>
      <c r="F185" s="56">
        <f t="shared" si="27"/>
        <v>20000</v>
      </c>
    </row>
    <row r="186" spans="1:6" ht="57.75" customHeight="1" x14ac:dyDescent="0.2">
      <c r="A186" s="86" t="s">
        <v>87</v>
      </c>
      <c r="B186" s="101" t="s">
        <v>77</v>
      </c>
      <c r="C186" s="157" t="s">
        <v>321</v>
      </c>
      <c r="D186" s="76">
        <f t="shared" si="26"/>
        <v>20000</v>
      </c>
      <c r="E186" s="126">
        <f t="shared" si="27"/>
        <v>0</v>
      </c>
      <c r="F186" s="56">
        <f t="shared" si="27"/>
        <v>20000</v>
      </c>
    </row>
    <row r="187" spans="1:6" ht="51" customHeight="1" x14ac:dyDescent="0.2">
      <c r="A187" s="86" t="s">
        <v>88</v>
      </c>
      <c r="B187" s="101" t="s">
        <v>77</v>
      </c>
      <c r="C187" s="157" t="s">
        <v>320</v>
      </c>
      <c r="D187" s="76">
        <f t="shared" si="26"/>
        <v>20000</v>
      </c>
      <c r="E187" s="126">
        <f t="shared" si="27"/>
        <v>0</v>
      </c>
      <c r="F187" s="56">
        <f t="shared" si="27"/>
        <v>20000</v>
      </c>
    </row>
    <row r="188" spans="1:6" ht="21" customHeight="1" x14ac:dyDescent="0.2">
      <c r="A188" s="86" t="s">
        <v>257</v>
      </c>
      <c r="B188" s="101" t="s">
        <v>77</v>
      </c>
      <c r="C188" s="157" t="s">
        <v>319</v>
      </c>
      <c r="D188" s="76">
        <v>20000</v>
      </c>
      <c r="E188" s="126">
        <v>0</v>
      </c>
      <c r="F188" s="56">
        <f>D188-E188</f>
        <v>20000</v>
      </c>
    </row>
    <row r="189" spans="1:6" ht="17.25" customHeight="1" x14ac:dyDescent="0.2">
      <c r="A189" s="158"/>
      <c r="B189" s="159"/>
      <c r="C189" s="160"/>
      <c r="D189" s="161"/>
      <c r="E189" s="162"/>
      <c r="F189" s="163"/>
    </row>
    <row r="190" spans="1:6" ht="27.75" customHeight="1" thickBot="1" x14ac:dyDescent="0.25">
      <c r="A190" s="151" t="s">
        <v>162</v>
      </c>
      <c r="B190" s="152" t="s">
        <v>163</v>
      </c>
      <c r="C190" s="153" t="s">
        <v>78</v>
      </c>
      <c r="D190" s="154">
        <f>Доходы!D19-Расходы!D13</f>
        <v>0</v>
      </c>
      <c r="E190" s="154">
        <f>Источники!E12</f>
        <v>-692196.84000000008</v>
      </c>
      <c r="F190" s="155" t="s">
        <v>164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31 E28:E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opLeftCell="A10" workbookViewId="0">
      <selection activeCell="I16" sqref="H16:I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6.5703125" customWidth="1"/>
    <col min="4" max="4" width="15.85546875" customWidth="1"/>
    <col min="5" max="5" width="19.42578125" customWidth="1"/>
    <col min="6" max="6" width="18.7109375" customWidth="1"/>
  </cols>
  <sheetData>
    <row r="1" spans="1:6" ht="11.1" customHeight="1" x14ac:dyDescent="0.2">
      <c r="A1" s="203" t="s">
        <v>165</v>
      </c>
      <c r="B1" s="203"/>
      <c r="C1" s="203"/>
      <c r="D1" s="203"/>
      <c r="E1" s="203"/>
      <c r="F1" s="203"/>
    </row>
    <row r="2" spans="1:6" ht="13.15" customHeight="1" x14ac:dyDescent="0.25">
      <c r="A2" s="176" t="s">
        <v>166</v>
      </c>
      <c r="B2" s="176"/>
      <c r="C2" s="176"/>
      <c r="D2" s="176"/>
      <c r="E2" s="176"/>
      <c r="F2" s="176"/>
    </row>
    <row r="3" spans="1:6" ht="9" customHeight="1" x14ac:dyDescent="0.2">
      <c r="A3" s="5"/>
      <c r="B3" s="42"/>
      <c r="C3" s="28"/>
      <c r="D3" s="10"/>
      <c r="E3" s="10"/>
      <c r="F3" s="28"/>
    </row>
    <row r="4" spans="1:6" ht="13.9" customHeight="1" x14ac:dyDescent="0.2">
      <c r="A4" s="189" t="s">
        <v>18</v>
      </c>
      <c r="B4" s="183" t="s">
        <v>19</v>
      </c>
      <c r="C4" s="195" t="s">
        <v>167</v>
      </c>
      <c r="D4" s="186" t="s">
        <v>21</v>
      </c>
      <c r="E4" s="186" t="s">
        <v>22</v>
      </c>
      <c r="F4" s="192" t="s">
        <v>23</v>
      </c>
    </row>
    <row r="5" spans="1:6" ht="4.9000000000000004" customHeight="1" x14ac:dyDescent="0.2">
      <c r="A5" s="190"/>
      <c r="B5" s="184"/>
      <c r="C5" s="196"/>
      <c r="D5" s="187"/>
      <c r="E5" s="187"/>
      <c r="F5" s="193"/>
    </row>
    <row r="6" spans="1:6" ht="6" customHeight="1" x14ac:dyDescent="0.2">
      <c r="A6" s="190"/>
      <c r="B6" s="184"/>
      <c r="C6" s="196"/>
      <c r="D6" s="187"/>
      <c r="E6" s="187"/>
      <c r="F6" s="193"/>
    </row>
    <row r="7" spans="1:6" ht="4.9000000000000004" customHeight="1" x14ac:dyDescent="0.2">
      <c r="A7" s="190"/>
      <c r="B7" s="184"/>
      <c r="C7" s="196"/>
      <c r="D7" s="187"/>
      <c r="E7" s="187"/>
      <c r="F7" s="193"/>
    </row>
    <row r="8" spans="1:6" ht="6" customHeight="1" x14ac:dyDescent="0.2">
      <c r="A8" s="190"/>
      <c r="B8" s="184"/>
      <c r="C8" s="196"/>
      <c r="D8" s="187"/>
      <c r="E8" s="187"/>
      <c r="F8" s="193"/>
    </row>
    <row r="9" spans="1:6" ht="6" customHeight="1" x14ac:dyDescent="0.2">
      <c r="A9" s="190"/>
      <c r="B9" s="184"/>
      <c r="C9" s="196"/>
      <c r="D9" s="187"/>
      <c r="E9" s="187"/>
      <c r="F9" s="193"/>
    </row>
    <row r="10" spans="1:6" ht="18" customHeight="1" x14ac:dyDescent="0.2">
      <c r="A10" s="191"/>
      <c r="B10" s="185"/>
      <c r="C10" s="204"/>
      <c r="D10" s="188"/>
      <c r="E10" s="188"/>
      <c r="F10" s="19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24</v>
      </c>
      <c r="E11" s="35" t="s">
        <v>25</v>
      </c>
      <c r="F11" s="23" t="s">
        <v>26</v>
      </c>
    </row>
    <row r="12" spans="1:6" ht="24.6" customHeight="1" x14ac:dyDescent="0.2">
      <c r="A12" s="114" t="s">
        <v>168</v>
      </c>
      <c r="B12" s="43" t="s">
        <v>169</v>
      </c>
      <c r="C12" s="44" t="s">
        <v>78</v>
      </c>
      <c r="D12" s="148">
        <f>D18</f>
        <v>0</v>
      </c>
      <c r="E12" s="71">
        <f>E18</f>
        <v>-692196.84000000008</v>
      </c>
      <c r="F12" s="146">
        <f>F18</f>
        <v>692196.84000000008</v>
      </c>
    </row>
    <row r="13" spans="1:6" x14ac:dyDescent="0.2">
      <c r="A13" s="115" t="s">
        <v>30</v>
      </c>
      <c r="B13" s="46"/>
      <c r="C13" s="47"/>
      <c r="D13" s="80"/>
      <c r="E13" s="80"/>
      <c r="F13" s="48"/>
    </row>
    <row r="14" spans="1:6" ht="24.6" customHeight="1" x14ac:dyDescent="0.2">
      <c r="A14" s="116" t="s">
        <v>170</v>
      </c>
      <c r="B14" s="49" t="s">
        <v>171</v>
      </c>
      <c r="C14" s="50" t="s">
        <v>78</v>
      </c>
      <c r="D14" s="149" t="s">
        <v>36</v>
      </c>
      <c r="E14" s="149" t="s">
        <v>36</v>
      </c>
      <c r="F14" s="150" t="s">
        <v>36</v>
      </c>
    </row>
    <row r="15" spans="1:6" x14ac:dyDescent="0.2">
      <c r="A15" s="117" t="s">
        <v>172</v>
      </c>
      <c r="B15" s="46"/>
      <c r="C15" s="47"/>
      <c r="D15" s="80"/>
      <c r="E15" s="80"/>
      <c r="F15" s="48"/>
    </row>
    <row r="16" spans="1:6" ht="24.6" customHeight="1" x14ac:dyDescent="0.2">
      <c r="A16" s="116" t="s">
        <v>173</v>
      </c>
      <c r="B16" s="49" t="s">
        <v>174</v>
      </c>
      <c r="C16" s="50" t="s">
        <v>78</v>
      </c>
      <c r="D16" s="149" t="s">
        <v>36</v>
      </c>
      <c r="E16" s="149" t="s">
        <v>36</v>
      </c>
      <c r="F16" s="150" t="s">
        <v>36</v>
      </c>
    </row>
    <row r="17" spans="1:6" ht="14.25" customHeight="1" x14ac:dyDescent="0.2">
      <c r="A17" s="115" t="s">
        <v>172</v>
      </c>
      <c r="B17" s="46"/>
      <c r="C17" s="47" t="s">
        <v>36</v>
      </c>
      <c r="D17" s="81" t="s">
        <v>36</v>
      </c>
      <c r="E17" s="81" t="s">
        <v>36</v>
      </c>
      <c r="F17" s="65" t="s">
        <v>36</v>
      </c>
    </row>
    <row r="18" spans="1:6" ht="20.25" customHeight="1" x14ac:dyDescent="0.2">
      <c r="A18" s="114" t="s">
        <v>175</v>
      </c>
      <c r="B18" s="43" t="s">
        <v>176</v>
      </c>
      <c r="C18" s="70" t="s">
        <v>209</v>
      </c>
      <c r="D18" s="143">
        <v>0</v>
      </c>
      <c r="E18" s="71">
        <f>E19+E23</f>
        <v>-692196.84000000008</v>
      </c>
      <c r="F18" s="146">
        <f>D18-E18</f>
        <v>692196.84000000008</v>
      </c>
    </row>
    <row r="19" spans="1:6" ht="19.5" customHeight="1" x14ac:dyDescent="0.2">
      <c r="A19" s="114" t="s">
        <v>273</v>
      </c>
      <c r="B19" s="43" t="s">
        <v>177</v>
      </c>
      <c r="C19" s="70" t="s">
        <v>208</v>
      </c>
      <c r="D19" s="144">
        <f>D20</f>
        <v>-15048700</v>
      </c>
      <c r="E19" s="71">
        <f t="shared" ref="E19:E20" si="0">E20</f>
        <v>-956018.29</v>
      </c>
      <c r="F19" s="45" t="s">
        <v>164</v>
      </c>
    </row>
    <row r="20" spans="1:6" ht="24" customHeight="1" x14ac:dyDescent="0.2">
      <c r="A20" s="118" t="s">
        <v>178</v>
      </c>
      <c r="B20" s="24" t="s">
        <v>177</v>
      </c>
      <c r="C20" s="70" t="s">
        <v>207</v>
      </c>
      <c r="D20" s="144">
        <f t="shared" ref="D20" si="1">D21</f>
        <v>-15048700</v>
      </c>
      <c r="E20" s="71">
        <f t="shared" si="0"/>
        <v>-956018.29</v>
      </c>
      <c r="F20" s="41" t="s">
        <v>164</v>
      </c>
    </row>
    <row r="21" spans="1:6" ht="30.75" customHeight="1" x14ac:dyDescent="0.2">
      <c r="A21" s="118" t="s">
        <v>179</v>
      </c>
      <c r="B21" s="24" t="s">
        <v>177</v>
      </c>
      <c r="C21" s="70" t="s">
        <v>206</v>
      </c>
      <c r="D21" s="144">
        <f>D22</f>
        <v>-15048700</v>
      </c>
      <c r="E21" s="71">
        <f>E22</f>
        <v>-956018.29</v>
      </c>
      <c r="F21" s="41" t="s">
        <v>164</v>
      </c>
    </row>
    <row r="22" spans="1:6" ht="31.5" customHeight="1" x14ac:dyDescent="0.2">
      <c r="A22" s="118" t="s">
        <v>180</v>
      </c>
      <c r="B22" s="24" t="s">
        <v>177</v>
      </c>
      <c r="C22" s="70" t="s">
        <v>205</v>
      </c>
      <c r="D22" s="144">
        <v>-15048700</v>
      </c>
      <c r="E22" s="71">
        <v>-956018.29</v>
      </c>
      <c r="F22" s="41" t="s">
        <v>164</v>
      </c>
    </row>
    <row r="23" spans="1:6" ht="19.5" customHeight="1" x14ac:dyDescent="0.2">
      <c r="A23" s="114" t="s">
        <v>274</v>
      </c>
      <c r="B23" s="43" t="s">
        <v>181</v>
      </c>
      <c r="C23" s="70" t="s">
        <v>204</v>
      </c>
      <c r="D23" s="144">
        <f t="shared" ref="D23" si="2">D24</f>
        <v>15048700</v>
      </c>
      <c r="E23" s="71">
        <f t="shared" ref="E23:E25" si="3">E24</f>
        <v>263821.45</v>
      </c>
      <c r="F23" s="45" t="s">
        <v>164</v>
      </c>
    </row>
    <row r="24" spans="1:6" ht="24.6" customHeight="1" x14ac:dyDescent="0.2">
      <c r="A24" s="118" t="s">
        <v>182</v>
      </c>
      <c r="B24" s="24" t="s">
        <v>181</v>
      </c>
      <c r="C24" s="70" t="s">
        <v>203</v>
      </c>
      <c r="D24" s="144">
        <f>D25</f>
        <v>15048700</v>
      </c>
      <c r="E24" s="71">
        <f t="shared" si="3"/>
        <v>263821.45</v>
      </c>
      <c r="F24" s="41" t="s">
        <v>164</v>
      </c>
    </row>
    <row r="25" spans="1:6" ht="27" customHeight="1" x14ac:dyDescent="0.2">
      <c r="A25" s="66" t="s">
        <v>183</v>
      </c>
      <c r="B25" s="24" t="s">
        <v>181</v>
      </c>
      <c r="C25" s="70" t="s">
        <v>202</v>
      </c>
      <c r="D25" s="144">
        <f>D26</f>
        <v>15048700</v>
      </c>
      <c r="E25" s="71">
        <f t="shared" si="3"/>
        <v>263821.45</v>
      </c>
      <c r="F25" s="41" t="s">
        <v>164</v>
      </c>
    </row>
    <row r="26" spans="1:6" ht="27" customHeight="1" x14ac:dyDescent="0.2">
      <c r="A26" s="66" t="s">
        <v>184</v>
      </c>
      <c r="B26" s="24" t="s">
        <v>181</v>
      </c>
      <c r="C26" s="70" t="s">
        <v>201</v>
      </c>
      <c r="D26" s="144">
        <v>15048700</v>
      </c>
      <c r="E26" s="71">
        <v>263821.45</v>
      </c>
      <c r="F26" s="41" t="s">
        <v>164</v>
      </c>
    </row>
    <row r="27" spans="1:6" ht="12.75" customHeight="1" x14ac:dyDescent="0.2">
      <c r="A27" s="51"/>
      <c r="B27" s="52"/>
      <c r="C27" s="53"/>
      <c r="D27" s="54"/>
      <c r="E27" s="54"/>
      <c r="F27" s="55"/>
    </row>
    <row r="28" spans="1:6" ht="49.5" customHeight="1" x14ac:dyDescent="0.2"/>
    <row r="29" spans="1:6" ht="8.25" hidden="1" customHeight="1" x14ac:dyDescent="0.2"/>
    <row r="30" spans="1:6" ht="12.75" hidden="1" customHeight="1" x14ac:dyDescent="0.2"/>
    <row r="31" spans="1:6" ht="31.5" customHeight="1" x14ac:dyDescent="0.2">
      <c r="B31" s="202" t="s">
        <v>210</v>
      </c>
      <c r="C31" s="202"/>
    </row>
    <row r="32" spans="1:6" ht="26.25" customHeight="1" x14ac:dyDescent="0.2"/>
    <row r="34" spans="1:6" ht="12.75" customHeight="1" x14ac:dyDescent="0.2">
      <c r="B34" s="202"/>
      <c r="C34" s="202"/>
    </row>
    <row r="36" spans="1:6" ht="15.75" customHeight="1" x14ac:dyDescent="0.2"/>
    <row r="37" spans="1:6" ht="12.75" customHeight="1" x14ac:dyDescent="0.2">
      <c r="A37" s="72" t="s">
        <v>316</v>
      </c>
      <c r="D37" s="2"/>
      <c r="E37" s="2"/>
      <c r="F37" s="8"/>
    </row>
  </sheetData>
  <mergeCells count="10">
    <mergeCell ref="B34:C34"/>
    <mergeCell ref="B31:C31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98:F9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185</v>
      </c>
      <c r="B1" t="s">
        <v>25</v>
      </c>
    </row>
    <row r="2" spans="1:2" x14ac:dyDescent="0.2">
      <c r="A2" t="s">
        <v>186</v>
      </c>
      <c r="B2" t="s">
        <v>187</v>
      </c>
    </row>
    <row r="3" spans="1:2" x14ac:dyDescent="0.2">
      <c r="A3" t="s">
        <v>188</v>
      </c>
      <c r="B3" t="s">
        <v>5</v>
      </c>
    </row>
    <row r="4" spans="1:2" x14ac:dyDescent="0.2">
      <c r="A4" t="s">
        <v>189</v>
      </c>
      <c r="B4" t="s">
        <v>190</v>
      </c>
    </row>
    <row r="5" spans="1:2" x14ac:dyDescent="0.2">
      <c r="A5" t="s">
        <v>191</v>
      </c>
      <c r="B5" t="s">
        <v>192</v>
      </c>
    </row>
    <row r="6" spans="1:2" x14ac:dyDescent="0.2">
      <c r="A6" t="s">
        <v>193</v>
      </c>
      <c r="B6" t="s">
        <v>194</v>
      </c>
    </row>
    <row r="7" spans="1:2" x14ac:dyDescent="0.2">
      <c r="A7" t="s">
        <v>195</v>
      </c>
      <c r="B7" t="s">
        <v>194</v>
      </c>
    </row>
    <row r="8" spans="1:2" x14ac:dyDescent="0.2">
      <c r="A8" t="s">
        <v>196</v>
      </c>
      <c r="B8" t="s">
        <v>197</v>
      </c>
    </row>
    <row r="9" spans="1:2" x14ac:dyDescent="0.2">
      <c r="A9" t="s">
        <v>198</v>
      </c>
      <c r="B9" t="s">
        <v>199</v>
      </c>
    </row>
    <row r="10" spans="1:2" x14ac:dyDescent="0.2">
      <c r="A10" t="s">
        <v>200</v>
      </c>
      <c r="B10" t="s">
        <v>192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rep:2.53.0.45</dc:description>
  <cp:lastModifiedBy>User</cp:lastModifiedBy>
  <cp:lastPrinted>2025-02-07T05:33:02Z</cp:lastPrinted>
  <dcterms:created xsi:type="dcterms:W3CDTF">2021-04-07T11:16:22Z</dcterms:created>
  <dcterms:modified xsi:type="dcterms:W3CDTF">2025-02-11T08:38:15Z</dcterms:modified>
</cp:coreProperties>
</file>